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到镇汇总表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<sst xmlns="http://schemas.openxmlformats.org/spreadsheetml/2006/main" count="30" uniqueCount="28">
  <si>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2025年君山区耕地地力保护补贴面积及资金汇总表</t>
  </si>
  <si>
    <t xml:space="preserve">  制表单位：君山区农业农村局                                                                                                                                                                                                                                                  单位：亩、元</t>
  </si>
  <si>
    <t>单 位</t>
  </si>
  <si>
    <t>补贴农    户数</t>
  </si>
  <si>
    <t>耕地地力补贴（标准104元/亩）</t>
  </si>
  <si>
    <t>地力补贴结余用于双季稻补贴(标准130元/亩)</t>
  </si>
  <si>
    <t xml:space="preserve">地力补贴         双季稻补贴     资金合计 </t>
  </si>
  <si>
    <t>其中             一卡通</t>
  </si>
  <si>
    <t>其中           对公帐户</t>
  </si>
  <si>
    <t>耕地面积    到户</t>
  </si>
  <si>
    <t>补贴金额（一卡通）</t>
  </si>
  <si>
    <t>未确权集体耕地面积</t>
  </si>
  <si>
    <t>补贴金额（对公）</t>
  </si>
  <si>
    <t xml:space="preserve">耕地补贴总面积  </t>
  </si>
  <si>
    <t>耕地补贴总金额</t>
  </si>
  <si>
    <t xml:space="preserve">双季稻种植到户面积 </t>
  </si>
  <si>
    <t>双季稻种植对公面积</t>
  </si>
  <si>
    <t>双季稻补贴总面积</t>
  </si>
  <si>
    <t>双季稻补贴资金</t>
  </si>
  <si>
    <t>广兴洲镇</t>
  </si>
  <si>
    <t>许市镇</t>
  </si>
  <si>
    <t>钱粮湖镇</t>
  </si>
  <si>
    <t>良心堡镇</t>
  </si>
  <si>
    <t>柳林洲
街道</t>
  </si>
  <si>
    <t>建新实业</t>
  </si>
  <si>
    <t>/</t>
  </si>
  <si>
    <t>农科所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</si>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</sst>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黑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2"/>
  <sheetViews>
    <sheetView tabSelected="1" zoomScale="85" zoomScaleNormal="85" topLeftCell="A3" workbookViewId="0">
      <selection activeCell="T9" sqref="T9"/>
    </sheetView>
  </sheetViews>
  <sheetFormatPr defaultColWidth="9" defaultRowHeight="14.25"/>
  <cols>
    <col min="1" max="1" width="11.5" customWidth="1"/>
    <col min="2" max="2" width="9.625" customWidth="1"/>
    <col min="3" max="3" width="12.7916666666667" customWidth="1"/>
    <col min="4" max="4" width="13.675" customWidth="1"/>
    <col min="5" max="6" width="13.3833333333333" style="2" customWidth="1"/>
    <col min="7" max="7" width="12.5" customWidth="1"/>
    <col min="8" max="9" width="12.35" customWidth="1"/>
    <col min="10" max="12" width="11.9" customWidth="1"/>
    <col min="13" max="13" width="11.7583333333333" customWidth="1"/>
    <col min="14" max="14" width="12.6416666666667" customWidth="1"/>
    <col min="15" max="15" width="11.9083333333333" customWidth="1"/>
    <col min="16" max="16" width="11.7666666666667" customWidth="1"/>
    <col min="17" max="17" width="10.5833333333333" customWidth="1"/>
    <col min="21" max="21" width="10.375"/>
  </cols>
  <sheetData>
    <row r="1" ht="34" customHeight="1" spans="1:17">
      <c r="A1" s="3" t="s">
        <v>0</v>
      </c>
      <c r="B1" s="3"/>
      <c r="C1" s="3"/>
      <c r="D1" s="3"/>
      <c r="E1" s="12"/>
      <c r="F1" s="1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9" customHeight="1" spans="1:17">
      <c r="A3" s="5" t="s">
        <v>2</v>
      </c>
      <c r="B3" s="5" t="s">
        <v>3</v>
      </c>
      <c r="C3" s="6" t="s">
        <v>4</v>
      </c>
      <c r="D3" s="7"/>
      <c r="E3" s="7"/>
      <c r="F3" s="7"/>
      <c r="G3" s="7"/>
      <c r="H3" s="13"/>
      <c r="I3" s="7" t="s">
        <v>5</v>
      </c>
      <c r="J3" s="7"/>
      <c r="K3" s="7"/>
      <c r="L3" s="7"/>
      <c r="M3" s="7"/>
      <c r="N3" s="7"/>
      <c r="O3" s="15" t="s">
        <v>6</v>
      </c>
      <c r="P3" s="15" t="s">
        <v>7</v>
      </c>
      <c r="Q3" s="15" t="s">
        <v>8</v>
      </c>
    </row>
    <row r="4" ht="74" customHeight="1" spans="1:17">
      <c r="A4" s="5"/>
      <c r="B4" s="5"/>
      <c r="C4" s="5" t="s">
        <v>9</v>
      </c>
      <c r="D4" s="5" t="s">
        <v>10</v>
      </c>
      <c r="E4" s="14" t="s">
        <v>11</v>
      </c>
      <c r="F4" s="5" t="s">
        <v>12</v>
      </c>
      <c r="G4" s="14" t="s">
        <v>13</v>
      </c>
      <c r="H4" s="14" t="s">
        <v>14</v>
      </c>
      <c r="I4" s="14" t="s">
        <v>15</v>
      </c>
      <c r="J4" s="14" t="s">
        <v>10</v>
      </c>
      <c r="K4" s="14" t="s">
        <v>16</v>
      </c>
      <c r="L4" s="14" t="s">
        <v>12</v>
      </c>
      <c r="M4" s="14" t="s">
        <v>17</v>
      </c>
      <c r="N4" s="14" t="s">
        <v>18</v>
      </c>
      <c r="O4" s="16"/>
      <c r="P4" s="16"/>
      <c r="Q4" s="16"/>
    </row>
    <row r="5" s="1" customFormat="1" ht="58" customHeight="1" spans="1:35">
      <c r="A5" s="8" t="s">
        <v>19</v>
      </c>
      <c r="B5" s="9">
        <v>7546</v>
      </c>
      <c r="C5" s="9">
        <v>61813.46</v>
      </c>
      <c r="D5" s="9">
        <f>C5*104</f>
        <v>6428599.84</v>
      </c>
      <c r="E5" s="9">
        <v>4099.57</v>
      </c>
      <c r="F5" s="9">
        <f>E5*104</f>
        <v>426355.28</v>
      </c>
      <c r="G5" s="9">
        <f>E5+C5</f>
        <v>65913.03</v>
      </c>
      <c r="H5" s="9">
        <f>G5*104</f>
        <v>6854955.12</v>
      </c>
      <c r="I5" s="11">
        <v>4960.54</v>
      </c>
      <c r="J5" s="11">
        <f>I5*130</f>
        <v>644870.2</v>
      </c>
      <c r="K5" s="11">
        <v>360.7</v>
      </c>
      <c r="L5" s="11">
        <f>K5*130</f>
        <v>46891</v>
      </c>
      <c r="M5" s="11">
        <f>K5+I5</f>
        <v>5321.24</v>
      </c>
      <c r="N5" s="11">
        <f>M5*130</f>
        <v>691761.2</v>
      </c>
      <c r="O5" s="11">
        <f>H5+N5</f>
        <v>7546716.32</v>
      </c>
      <c r="P5" s="11">
        <f>D5+J5</f>
        <v>7073470.04</v>
      </c>
      <c r="Q5" s="11">
        <f>F5+L5</f>
        <v>473246.28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="1" customFormat="1" ht="58" customHeight="1" spans="1:35">
      <c r="A6" s="8" t="s">
        <v>20</v>
      </c>
      <c r="B6" s="9">
        <v>6653</v>
      </c>
      <c r="C6" s="9">
        <v>52216.73</v>
      </c>
      <c r="D6" s="9">
        <f t="shared" ref="D6:D12" si="0">C6*104</f>
        <v>5430539.92</v>
      </c>
      <c r="E6" s="9">
        <v>2094.63</v>
      </c>
      <c r="F6" s="9">
        <f t="shared" ref="F6:F12" si="1">E6*104</f>
        <v>217841.52</v>
      </c>
      <c r="G6" s="9">
        <f t="shared" ref="G6:G12" si="2">E6+C6</f>
        <v>54311.36</v>
      </c>
      <c r="H6" s="9">
        <f t="shared" ref="H6:H14" si="3">G6*104</f>
        <v>5648381.44</v>
      </c>
      <c r="I6" s="11">
        <v>11870.66</v>
      </c>
      <c r="J6" s="11">
        <f t="shared" ref="J6:J14" si="4">I6*130</f>
        <v>1543185.8</v>
      </c>
      <c r="K6" s="11">
        <v>291.7</v>
      </c>
      <c r="L6" s="11">
        <f t="shared" ref="L6:L12" si="5">K6*130</f>
        <v>37921</v>
      </c>
      <c r="M6" s="11">
        <f>K6+I6</f>
        <v>12162.36</v>
      </c>
      <c r="N6" s="11">
        <f t="shared" ref="N6:N12" si="6">M6*130</f>
        <v>1581106.8</v>
      </c>
      <c r="O6" s="11">
        <f t="shared" ref="O6:O12" si="7">H6+N6</f>
        <v>7229488.24</v>
      </c>
      <c r="P6" s="11">
        <f t="shared" ref="P6:P12" si="8">D6+J6</f>
        <v>6973725.72</v>
      </c>
      <c r="Q6" s="11">
        <f t="shared" ref="Q6:Q12" si="9">F6+L6</f>
        <v>255762.52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="1" customFormat="1" ht="58" customHeight="1" spans="1:35">
      <c r="A7" s="8" t="s">
        <v>21</v>
      </c>
      <c r="B7" s="9">
        <v>9062</v>
      </c>
      <c r="C7" s="9">
        <v>105019.32</v>
      </c>
      <c r="D7" s="9">
        <f t="shared" si="0"/>
        <v>10922009.28</v>
      </c>
      <c r="E7" s="9">
        <v>9812.41</v>
      </c>
      <c r="F7" s="9">
        <f t="shared" si="1"/>
        <v>1020490.64</v>
      </c>
      <c r="G7" s="9">
        <f t="shared" si="2"/>
        <v>114831.73</v>
      </c>
      <c r="H7" s="9">
        <f t="shared" si="3"/>
        <v>11942499.92</v>
      </c>
      <c r="I7" s="11">
        <v>16893.7</v>
      </c>
      <c r="J7" s="11">
        <f t="shared" si="4"/>
        <v>2196181</v>
      </c>
      <c r="K7" s="11">
        <v>5538.8</v>
      </c>
      <c r="L7" s="11">
        <f t="shared" si="5"/>
        <v>720044</v>
      </c>
      <c r="M7" s="11">
        <v>22432.5</v>
      </c>
      <c r="N7" s="11">
        <f t="shared" si="6"/>
        <v>2916225</v>
      </c>
      <c r="O7" s="11">
        <f t="shared" si="7"/>
        <v>14858724.92</v>
      </c>
      <c r="P7" s="11">
        <f t="shared" si="8"/>
        <v>13118190.28</v>
      </c>
      <c r="Q7" s="11">
        <f t="shared" si="9"/>
        <v>1740534.64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="1" customFormat="1" ht="58" customHeight="1" spans="1:35">
      <c r="A8" s="8" t="s">
        <v>22</v>
      </c>
      <c r="B8" s="9">
        <v>4739</v>
      </c>
      <c r="C8" s="9">
        <v>60786.32</v>
      </c>
      <c r="D8" s="9">
        <f t="shared" si="0"/>
        <v>6321777.28</v>
      </c>
      <c r="E8" s="9">
        <v>7892.11</v>
      </c>
      <c r="F8" s="9">
        <f t="shared" si="1"/>
        <v>820779.44</v>
      </c>
      <c r="G8" s="9">
        <f t="shared" si="2"/>
        <v>68678.43</v>
      </c>
      <c r="H8" s="9">
        <f t="shared" si="3"/>
        <v>7142556.72</v>
      </c>
      <c r="I8" s="11">
        <v>4200</v>
      </c>
      <c r="J8" s="11">
        <f t="shared" si="4"/>
        <v>546000</v>
      </c>
      <c r="K8" s="11">
        <v>0</v>
      </c>
      <c r="L8" s="11">
        <f t="shared" si="5"/>
        <v>0</v>
      </c>
      <c r="M8" s="11">
        <v>4200</v>
      </c>
      <c r="N8" s="11">
        <f t="shared" si="6"/>
        <v>546000</v>
      </c>
      <c r="O8" s="11">
        <f t="shared" si="7"/>
        <v>7688556.72</v>
      </c>
      <c r="P8" s="11">
        <f t="shared" si="8"/>
        <v>6867777.28</v>
      </c>
      <c r="Q8" s="11">
        <f t="shared" si="9"/>
        <v>820779.44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="1" customFormat="1" ht="58" customHeight="1" spans="1:35">
      <c r="A9" s="8" t="s">
        <v>23</v>
      </c>
      <c r="B9" s="9">
        <v>7694</v>
      </c>
      <c r="C9" s="9">
        <v>50201.8</v>
      </c>
      <c r="D9" s="9">
        <f t="shared" si="0"/>
        <v>5220987.2</v>
      </c>
      <c r="E9" s="9">
        <v>11002.65</v>
      </c>
      <c r="F9" s="9">
        <f t="shared" si="1"/>
        <v>1144275.6</v>
      </c>
      <c r="G9" s="9">
        <f t="shared" si="2"/>
        <v>61204.45</v>
      </c>
      <c r="H9" s="9">
        <f t="shared" si="3"/>
        <v>6365262.8</v>
      </c>
      <c r="I9" s="11">
        <v>4203.6</v>
      </c>
      <c r="J9" s="11">
        <f t="shared" si="4"/>
        <v>546468</v>
      </c>
      <c r="K9" s="11">
        <v>0</v>
      </c>
      <c r="L9" s="11">
        <f t="shared" si="5"/>
        <v>0</v>
      </c>
      <c r="M9" s="11">
        <v>4203.6</v>
      </c>
      <c r="N9" s="11">
        <f t="shared" si="6"/>
        <v>546468</v>
      </c>
      <c r="O9" s="11">
        <f t="shared" si="7"/>
        <v>6911730.8</v>
      </c>
      <c r="P9" s="11">
        <f t="shared" si="8"/>
        <v>5767455.2</v>
      </c>
      <c r="Q9" s="11">
        <f t="shared" si="9"/>
        <v>1144275.6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="1" customFormat="1" ht="58" customHeight="1" spans="1:35">
      <c r="A10" s="8" t="s">
        <v>24</v>
      </c>
      <c r="B10" s="9" t="s">
        <v>25</v>
      </c>
      <c r="C10" s="9">
        <v>0</v>
      </c>
      <c r="D10" s="9">
        <f t="shared" si="0"/>
        <v>0</v>
      </c>
      <c r="E10" s="9">
        <v>35847.18</v>
      </c>
      <c r="F10" s="9">
        <f t="shared" si="1"/>
        <v>3728106.72</v>
      </c>
      <c r="G10" s="9">
        <f t="shared" si="2"/>
        <v>35847.18</v>
      </c>
      <c r="H10" s="9">
        <f t="shared" si="3"/>
        <v>3728106.72</v>
      </c>
      <c r="I10" s="11">
        <v>0</v>
      </c>
      <c r="J10" s="11">
        <f t="shared" si="4"/>
        <v>0</v>
      </c>
      <c r="K10" s="11">
        <v>0</v>
      </c>
      <c r="L10" s="11">
        <f t="shared" si="5"/>
        <v>0</v>
      </c>
      <c r="M10" s="11">
        <v>0</v>
      </c>
      <c r="N10" s="11">
        <f t="shared" si="6"/>
        <v>0</v>
      </c>
      <c r="O10" s="11">
        <f t="shared" si="7"/>
        <v>3728106.72</v>
      </c>
      <c r="P10" s="11">
        <f t="shared" si="8"/>
        <v>0</v>
      </c>
      <c r="Q10" s="11">
        <f t="shared" si="9"/>
        <v>3728106.72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="1" customFormat="1" ht="58" customHeight="1" spans="1:17">
      <c r="A11" s="10" t="s">
        <v>26</v>
      </c>
      <c r="B11" s="11">
        <v>83</v>
      </c>
      <c r="C11" s="11">
        <v>476.75</v>
      </c>
      <c r="D11" s="11">
        <f t="shared" si="0"/>
        <v>49582</v>
      </c>
      <c r="E11" s="11">
        <v>0</v>
      </c>
      <c r="F11" s="11">
        <f t="shared" si="1"/>
        <v>0</v>
      </c>
      <c r="G11" s="9">
        <f t="shared" si="2"/>
        <v>476.75</v>
      </c>
      <c r="H11" s="11">
        <f t="shared" si="3"/>
        <v>49582</v>
      </c>
      <c r="I11" s="11">
        <v>0</v>
      </c>
      <c r="J11" s="11">
        <f t="shared" si="4"/>
        <v>0</v>
      </c>
      <c r="K11" s="11">
        <v>0</v>
      </c>
      <c r="L11" s="11">
        <f t="shared" si="5"/>
        <v>0</v>
      </c>
      <c r="M11" s="11">
        <v>0</v>
      </c>
      <c r="N11" s="11">
        <f t="shared" si="6"/>
        <v>0</v>
      </c>
      <c r="O11" s="11">
        <f t="shared" si="7"/>
        <v>49582</v>
      </c>
      <c r="P11" s="11">
        <f t="shared" si="8"/>
        <v>49582</v>
      </c>
      <c r="Q11" s="11">
        <f t="shared" si="9"/>
        <v>0</v>
      </c>
    </row>
    <row r="12" s="1" customFormat="1" ht="58" customHeight="1" spans="1:17">
      <c r="A12" s="10" t="s">
        <v>27</v>
      </c>
      <c r="B12" s="11">
        <f>B5+B6+B7+B8+B9+B11</f>
        <v>35777</v>
      </c>
      <c r="C12" s="11">
        <f>SUM(C5:C11)</f>
        <v>330514.38</v>
      </c>
      <c r="D12" s="11">
        <f t="shared" si="0"/>
        <v>34373495.52</v>
      </c>
      <c r="E12" s="11">
        <f>SUM(E5:E11)</f>
        <v>70748.55</v>
      </c>
      <c r="F12" s="11">
        <f t="shared" si="1"/>
        <v>7357849.2</v>
      </c>
      <c r="G12" s="9">
        <f t="shared" si="2"/>
        <v>401262.93</v>
      </c>
      <c r="H12" s="11">
        <f t="shared" si="3"/>
        <v>41731344.72</v>
      </c>
      <c r="I12" s="11">
        <f>SUM(I5:I11)</f>
        <v>42128.5</v>
      </c>
      <c r="J12" s="11">
        <f t="shared" si="4"/>
        <v>5476705</v>
      </c>
      <c r="K12" s="11">
        <f>SUM(K5:K11)</f>
        <v>6191.2</v>
      </c>
      <c r="L12" s="11">
        <f t="shared" si="5"/>
        <v>804856</v>
      </c>
      <c r="M12" s="11">
        <f>SUM(M5:M11)</f>
        <v>48319.7</v>
      </c>
      <c r="N12" s="11">
        <f t="shared" si="6"/>
        <v>6281561</v>
      </c>
      <c r="O12" s="11">
        <f t="shared" si="7"/>
        <v>48012905.72</v>
      </c>
      <c r="P12" s="11">
        <f t="shared" si="8"/>
        <v>39850200.52</v>
      </c>
      <c r="Q12" s="11">
        <f t="shared" si="9"/>
        <v>8162705.2</v>
      </c>
    </row>
  </sheetData>
  <mergeCells count="9">
    <mergeCell ref="A1:Q1"/>
    <mergeCell ref="A2:Q2"/>
    <mergeCell ref="C3:H3"/>
    <mergeCell ref="I3:N3"/>
    <mergeCell ref="A3:A4"/>
    <mergeCell ref="B3:B4"/>
    <mergeCell ref="O3:O4"/>
    <mergeCell ref="P3:P4"/>
    <mergeCell ref="Q3:Q4"/>
  </mergeCells>
  <pageMargins left="0.472222222222222" right="0.472222222222222" top="0.904861111111111" bottom="0.90486111111111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nyj</cp:lastModifiedBy>
  <dcterms:created xsi:type="dcterms:W3CDTF">2023-04-28T08:56:00Z</dcterms:created>
  <dcterms:modified xsi:type="dcterms:W3CDTF">2025-12-30T14:25:51Z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883ABB4C3C8C4FC8B162040F69A7C4EF_13</vt:lpwstr>
  </property>
  <property fmtid="{D5CDD505-2E9C-101B-9397-08002B2CF9AE}" pid="3" name="KSOProductBuildVer">
    <vt:lpwstr>2052-12.8.2.1119</vt:lpwstr>
  </property>
</Properties>
</file>