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项目库汇总表" sheetId="9" r:id="rId1"/>
  </sheets>
  <definedNames>
    <definedName name="_xlnm._FilterDatabase" localSheetId="0" hidden="1">项目库汇总表!$A$3:$R$148</definedName>
    <definedName name="_xlnm.Print_Titles" localSheetId="0">项目库汇总表!$2:$3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<sst xmlns="http://schemas.openxmlformats.org/spreadsheetml/2006/main" count="1605" uniqueCount="726">
  <si>
    <t>君山区2021年巩固脱贫攻坚成果同乡村振兴衔接(拟)入库项目明细表</t>
  </si>
  <si>
    <t>序号</t>
  </si>
  <si>
    <t>项目
类别</t>
  </si>
  <si>
    <t>项目名称</t>
  </si>
  <si>
    <t>建设性质</t>
  </si>
  <si>
    <t>建设任务</t>
  </si>
  <si>
    <t>实施地点</t>
  </si>
  <si>
    <t>补助
标准</t>
  </si>
  <si>
    <t>资金规模和筹资方式</t>
  </si>
  <si>
    <t>绩效目标</t>
  </si>
  <si>
    <t>带贫减贫机制</t>
  </si>
  <si>
    <t xml:space="preserve">受益
对象 </t>
  </si>
  <si>
    <t>计划完工时间（年）</t>
  </si>
  <si>
    <t>责任单位</t>
  </si>
  <si>
    <t>备注</t>
  </si>
  <si>
    <t>乡镇名</t>
  </si>
  <si>
    <t>村组名</t>
  </si>
  <si>
    <t>合计
（万元）</t>
  </si>
  <si>
    <t>财政资金
（万元）</t>
  </si>
  <si>
    <t>其他
（万元）</t>
  </si>
  <si>
    <t>产业
发展</t>
  </si>
  <si>
    <t>蔬菜基地农产品运输道路硬化</t>
  </si>
  <si>
    <t>新建</t>
  </si>
  <si>
    <t>长830米，宽3米，厚0.2米</t>
  </si>
  <si>
    <t>广兴洲镇</t>
  </si>
  <si>
    <t>六支渠村五一二组</t>
  </si>
  <si>
    <t>130元/平方米</t>
  </si>
  <si>
    <t>可改善农产品运输及居民安全出行问题，方便生产生活，可覆盖4户14人脱贫户预计增收500元/年。</t>
  </si>
  <si>
    <t>直接受益</t>
  </si>
  <si>
    <t>480人</t>
  </si>
  <si>
    <t>六支渠村</t>
  </si>
  <si>
    <t>稻虾基地农产品运输道路硬化</t>
  </si>
  <si>
    <t>长370米，宽3米，厚0.2米</t>
  </si>
  <si>
    <t>六支渠村五一六组</t>
  </si>
  <si>
    <t>可改善农产品运输及居民安全出行问题，方便生产生活，可以给3户12人脱贫户预计增收400元/年。</t>
  </si>
  <si>
    <t>510人</t>
  </si>
  <si>
    <t>稻虾套养基地台圳硬化</t>
  </si>
  <si>
    <t>沟渠硬化650米，宽0.6米，高0.8米</t>
  </si>
  <si>
    <t>团湖村
五丰一组</t>
  </si>
  <si>
    <t>230元/平方米</t>
  </si>
  <si>
    <t>可改善、增加水田灌溉面积，提高农业生产效率，可以给3户9人脱贫户预计增收300元/年。</t>
  </si>
  <si>
    <t>172人</t>
  </si>
  <si>
    <t>团湖村</t>
  </si>
  <si>
    <t>沟渠硬化840米，宽0.6米，高0.8米</t>
  </si>
  <si>
    <t>团湖村
北洲五组</t>
  </si>
  <si>
    <t>可改善、增加水田灌溉面积，提高农业生产效率，可以给3户10人脱贫户预计增收400元/年。</t>
  </si>
  <si>
    <t>162人</t>
  </si>
  <si>
    <t>蔬菜种植基地基础设施建设</t>
  </si>
  <si>
    <t>沟渠硬化1400米，宽0.5米，高0.6米</t>
  </si>
  <si>
    <t>胜利街社区镇西五组</t>
  </si>
  <si>
    <t>可改善、增加水田灌溉面积，提高农业生产效率可覆盖脱贫户6户19人预计增收400元/年。</t>
  </si>
  <si>
    <t>380人</t>
  </si>
  <si>
    <t>胜利街社区</t>
  </si>
  <si>
    <t>长500米，宽3米，厚0.2米</t>
  </si>
  <si>
    <t>胜利街社区镇西四组</t>
  </si>
  <si>
    <t>可改善农产品运输及居民安全出行问题，方便生产生活，可覆盖脱贫户6户18人增收350元/年。</t>
  </si>
  <si>
    <t>170人</t>
  </si>
  <si>
    <t>长383米，宽3米，厚0.2米</t>
  </si>
  <si>
    <t>洪市村
五组</t>
  </si>
  <si>
    <t>可改善农产品运输及居民安全出行问题，方便生产生活，覆盖脱贫户4户13人增收450元/年</t>
  </si>
  <si>
    <t>350人</t>
  </si>
  <si>
    <t>洪市村</t>
  </si>
  <si>
    <t>种养殖基地沟渠硬化</t>
  </si>
  <si>
    <t>沟渠硬化700米，宽0.5米，高0.6米，现浇</t>
  </si>
  <si>
    <t>保庆村
一组</t>
  </si>
  <si>
    <t>可改善、增加水田灌溉面积，提高农业生产效率，覆盖脱贫户5户15人预计增收400元/年</t>
  </si>
  <si>
    <t>460人</t>
  </si>
  <si>
    <t>保庆村</t>
  </si>
  <si>
    <t>稻虾基地沟渠硬化</t>
  </si>
  <si>
    <t>保庆村
二十一组</t>
  </si>
  <si>
    <t>可改善、增加水田灌溉面积，提高农业生产效率，
可覆盖脱贫户3户8人预计增收300元/年。</t>
  </si>
  <si>
    <t>340人</t>
  </si>
  <si>
    <t>长700米，宽3米，厚0.2米</t>
  </si>
  <si>
    <t>联合村
联合六组</t>
  </si>
  <si>
    <t>可改善农产品运输及居民安全出行问题，方便生产生活，
可覆盖脱贫户3户9人预计增收350元/年。</t>
  </si>
  <si>
    <t>165人</t>
  </si>
  <si>
    <t>联合村</t>
  </si>
  <si>
    <t>龙虾基地运输道路硬化</t>
  </si>
  <si>
    <t>长380米  宽2.8米，厚0.2米</t>
  </si>
  <si>
    <t>殷家铺社区普兴六组</t>
  </si>
  <si>
    <t>预计解决小龙虾养殖基地运输及脱贫人口出行，可覆盖脱贫户5户18人预计增收500元/年。</t>
  </si>
  <si>
    <t>130人</t>
  </si>
  <si>
    <t>殷家铺社区</t>
  </si>
  <si>
    <t>长800米，宽0.6米，高0.8米，现浇</t>
  </si>
  <si>
    <t>殷家铺社区普兴三组、十二组</t>
  </si>
  <si>
    <t>可改善、增加水田灌溉面积，提高农业生产效率，可覆盖脱贫户3户9人预计增收400元/年。</t>
  </si>
  <si>
    <t>220人</t>
  </si>
  <si>
    <t>长500米，宽0.6米，高0.8米，现浇</t>
  </si>
  <si>
    <t>殷家铺社区同兴一组</t>
  </si>
  <si>
    <t>可改善、增加水田灌溉面积，提高农业生产效率，可覆盖脱贫户4户12人预计增收300元/年。</t>
  </si>
  <si>
    <t>230人</t>
  </si>
  <si>
    <t>蔬菜基地产品运输道路硬化</t>
  </si>
  <si>
    <t>沿江村
江南三组
江陵七组</t>
  </si>
  <si>
    <t>可改善、增加水田灌溉面积，提高农业生产效率，
可覆盖脱贫户6户16人预计增收400元/年。</t>
  </si>
  <si>
    <t>320人</t>
  </si>
  <si>
    <t>沿江村</t>
  </si>
  <si>
    <t>稻虾基地配套水利设施</t>
  </si>
  <si>
    <t>新建机埠4个</t>
  </si>
  <si>
    <t>永明村
三、四、十六组</t>
  </si>
  <si>
    <t>4万/座</t>
  </si>
  <si>
    <t>可改善、增加水田灌溉面积，提高农业生产效率，可覆盖脱贫户4户12人预计增收450元/年。</t>
  </si>
  <si>
    <t>300人</t>
  </si>
  <si>
    <t>永明村</t>
  </si>
  <si>
    <t>蔬菜基地农产品运输通道硬化</t>
  </si>
  <si>
    <t>长1280米，宽3米，厚0.2米</t>
  </si>
  <si>
    <t>黄安村
四组五组</t>
  </si>
  <si>
    <t>可改善农产品运输及居民安全出行问题，方便生产生活，可覆盖脱贫户5户18人预计增加350元/年。</t>
  </si>
  <si>
    <t>310人</t>
  </si>
  <si>
    <t>黄安村</t>
  </si>
  <si>
    <t>长530米，宽3米，厚0.2米</t>
  </si>
  <si>
    <t>黄安村
七组八组</t>
  </si>
  <si>
    <t>可改善农产品运输及居民安全出行问题，方便生产生活，
可覆盖脱贫户6户19人预计增加300元/年。</t>
  </si>
  <si>
    <t>长600米，宽3米，厚0.2米</t>
  </si>
  <si>
    <t>合兴村
三组</t>
  </si>
  <si>
    <t>可改善农产品运输及居民安全出行问题，方便生产生活，
可覆盖脱贫户3户11人预计增收400元/年。</t>
  </si>
  <si>
    <t>280人</t>
  </si>
  <si>
    <t>合兴村</t>
  </si>
  <si>
    <t>长686米，宽3米，厚0.2米</t>
  </si>
  <si>
    <t>合兴村
六组</t>
  </si>
  <si>
    <t>可改善农产品运输及居民安全出行问题，方便生产生活，
可覆盖脱贫户4户12人预计增收300元/年。</t>
  </si>
  <si>
    <t>420人</t>
  </si>
  <si>
    <t>长750米，宽2.5米，厚0.2米</t>
  </si>
  <si>
    <t>合兴村
八组</t>
  </si>
  <si>
    <t>可改善农产品运输及居民安全出行问题，方便生产生活，
可覆盖脱贫户3户9人预计增收400元/年。</t>
  </si>
  <si>
    <t>145人</t>
  </si>
  <si>
    <t>长568米，其中（400米宽3米，168米宽2.3米），厚0.2米。</t>
  </si>
  <si>
    <t>六支渠村五一十组</t>
  </si>
  <si>
    <t>可改善农产品运输及居民安全出行问题，方便生产生活，可以给4户14人脱贫户预计增收500元/年</t>
  </si>
  <si>
    <t>灌渠拆除新建460米</t>
  </si>
  <si>
    <t>胜利街社区胜利三组</t>
  </si>
  <si>
    <t>350元/米</t>
  </si>
  <si>
    <t>可改善、增加水田灌溉面积，提高农业生产效率，可覆盖脱贫户5户18人预计增加350元/年。</t>
  </si>
  <si>
    <t>210人</t>
  </si>
  <si>
    <t>机埠新建及台圳新建</t>
  </si>
  <si>
    <t>机埠1个、台圳260米，DN600涵管30米。</t>
  </si>
  <si>
    <t>永明村十六组</t>
  </si>
  <si>
    <t>按实际标准</t>
  </si>
  <si>
    <t>可改善农产品运输及居民安全出行问题，方便生产生活，可覆盖脱贫户4户12人预计增收450元/年。</t>
  </si>
  <si>
    <t>农产品运输道路拓宽</t>
  </si>
  <si>
    <t>前210米两侧各拓宽1米，厚0.22米，后500米两侧拓宽0.5米，厚0.22米，砖砌挡土墙700米。</t>
  </si>
  <si>
    <t>合兴村五、六、八组</t>
  </si>
  <si>
    <t>可改善农产品运输及居民安全出行问题，方便生产生活，可覆盖脱贫户5户18人预计增收500元/年。</t>
  </si>
  <si>
    <t>286人</t>
  </si>
  <si>
    <t>菜基地农产品运输通道硬化</t>
  </si>
  <si>
    <t>桥面长14米，宽5.5米，配装护栏,路面长50米，宽5.5米。</t>
  </si>
  <si>
    <t>-</t>
  </si>
  <si>
    <t>可改善农产品运输及居民安全出行问题，方便生产生活，可覆盖脱贫户6户19人预计增收400元/年。</t>
  </si>
  <si>
    <t>一村一园产业扶贫基地</t>
  </si>
  <si>
    <t>100亩基地翻耕、苗木购买，架设电线、围栏。</t>
  </si>
  <si>
    <t>许市镇</t>
  </si>
  <si>
    <t>黄金村
三组</t>
  </si>
  <si>
    <t>600元/亩</t>
  </si>
  <si>
    <t>通过果树种植，集体创收，带动脱贫人口，可覆盖该村脱贫户23人，人均增收1000元以上。</t>
  </si>
  <si>
    <t>收益分红、务工帮扶、示范辐射</t>
  </si>
  <si>
    <t>67人</t>
  </si>
  <si>
    <t>黄金村</t>
  </si>
  <si>
    <t>150亩基地翻耕、苗木购买</t>
  </si>
  <si>
    <t>铺子嘴村四组</t>
  </si>
  <si>
    <t>通过果树种植，集体创收，带动脱贫人口，可覆盖该村脱贫户19人，人均增收800元以上</t>
  </si>
  <si>
    <t>85人</t>
  </si>
  <si>
    <t>铺子嘴村</t>
  </si>
  <si>
    <t>80亩基地翻耕、苗木购买，道路硬化长200米、宽3米</t>
  </si>
  <si>
    <t>崇庆村
二组</t>
  </si>
  <si>
    <t>通过果树种植，集体创收，带动脱贫人口，
可覆盖该村脱贫户17人，人均增收500元以上。</t>
  </si>
  <si>
    <t>102人</t>
  </si>
  <si>
    <t>崇庆村</t>
  </si>
  <si>
    <t>60亩基地翻耕、苗木购买，沟渠硬化长134米、宽0.4米、高0.5米</t>
  </si>
  <si>
    <t>许家牌村三组</t>
  </si>
  <si>
    <t>通过果树种植，集体创收，带动脱贫人口，可覆盖该村脱贫户31人，人均增收800元以上。</t>
  </si>
  <si>
    <t>84人</t>
  </si>
  <si>
    <t>许家牌村</t>
  </si>
  <si>
    <t>50亩基地翻耕、苗木购买</t>
  </si>
  <si>
    <t>凉亭村</t>
  </si>
  <si>
    <t>通过果树种植，集体创收，带动脱贫人口，可覆盖该村脱贫户26人，人均增收500元以上。</t>
  </si>
  <si>
    <t>56人</t>
  </si>
  <si>
    <t>75亩基地翻耕、苗木购买</t>
  </si>
  <si>
    <t>横山岭村</t>
  </si>
  <si>
    <t>通过果树种植，集体创收，带动脱贫人口，可覆盖该村脱贫户20人，人均增收500元以上。</t>
  </si>
  <si>
    <t>42人</t>
  </si>
  <si>
    <t>200亩基地翻耕、苗木购买，道路硬化长180米、宽2.8米。</t>
  </si>
  <si>
    <t>柿树岭村二组</t>
  </si>
  <si>
    <t>通过果树种植，集体创收，带动脱贫人口，可覆盖该村脱贫户41人，人均增收300元以上。</t>
  </si>
  <si>
    <t>205人</t>
  </si>
  <si>
    <t>柿树岭村</t>
  </si>
  <si>
    <t>65亩基地翻耕、苗木购买</t>
  </si>
  <si>
    <t>洪水港社区三组、七组</t>
  </si>
  <si>
    <t>55人</t>
  </si>
  <si>
    <t>洪水港
社区</t>
  </si>
  <si>
    <t>水果基地冷库建设</t>
  </si>
  <si>
    <t>钢结构冷藏仓库350平方米</t>
  </si>
  <si>
    <t>柿树岭村一组</t>
  </si>
  <si>
    <t>1700元/平方米</t>
  </si>
  <si>
    <t>发展水果产业，提高脱贫户收入水平，巩固脱贫成果，
可覆盖该村脱贫户41人，人均增收500元/年以上。</t>
  </si>
  <si>
    <t>收益分红、务工帮扶、冷贮</t>
  </si>
  <si>
    <t>120人</t>
  </si>
  <si>
    <t>水果基地冷库制冷机组</t>
  </si>
  <si>
    <t>库体保温结构及制冷机组</t>
  </si>
  <si>
    <t>20万元/组</t>
  </si>
  <si>
    <t>发展水果产业，提高脱贫户收入水平，巩固脱贫成果，可覆盖该村脱贫户41人，人均增收500元/年以上。</t>
  </si>
  <si>
    <t>水稻种植基地配套设施</t>
  </si>
  <si>
    <t>沟渠硬化800米,宽0.4米x高0.5米(现浇)</t>
  </si>
  <si>
    <t>黄金村
二组</t>
  </si>
  <si>
    <t>240元/米</t>
  </si>
  <si>
    <t>可改善、增加水田灌溉面积，提高农业生产效率，可覆盖该村脱贫户13人，人均增收300元/年以上。</t>
  </si>
  <si>
    <t>131人</t>
  </si>
  <si>
    <t>沟渠硬化1300米,宽0.4米x高0.5米(现浇)</t>
  </si>
  <si>
    <t>黄金村
四组</t>
  </si>
  <si>
    <t>可改善、增加水田灌溉面积，提高农业生产效率，可覆盖该村脱贫户19人，人均增收300元/年以上。</t>
  </si>
  <si>
    <t>92人</t>
  </si>
  <si>
    <t>蔬菜基地农产品运输通道</t>
  </si>
  <si>
    <t>硬化道路420米，宽2.8米，厚0.2米</t>
  </si>
  <si>
    <t>横山岭村八组</t>
  </si>
  <si>
    <t>145元/米</t>
  </si>
  <si>
    <t>可改善农产品运输及居民安全出行问题，方便生产生活，可覆盖村脱贫4户12人均增350元/年。</t>
  </si>
  <si>
    <t>78人</t>
  </si>
  <si>
    <t>水稻基地配套水利设施建设</t>
  </si>
  <si>
    <t>出水沟硬化500米，宽0.4米x高0.5米(现浇)；更换抽水机组；进水沟护坡3米</t>
  </si>
  <si>
    <t>230元/米</t>
  </si>
  <si>
    <t>可改善、增加水田灌溉面积，提高农业生产效率，可覆盖村脱贫户4户11人均增收400元/年。</t>
  </si>
  <si>
    <t>110人</t>
  </si>
  <si>
    <t>道路硬化500米，宽2.6米，厚0.2米</t>
  </si>
  <si>
    <t>金盆村
五组</t>
  </si>
  <si>
    <t>可改善农产品运输及居民安全出行问题，方便生产生活，可覆盖该村脱贫户7户21人，人均增收300元 /年。</t>
  </si>
  <si>
    <t>201人</t>
  </si>
  <si>
    <t>金盆村</t>
  </si>
  <si>
    <t>新建机埠一座，沟渠硬化500米,宽0.4米x高0.5米(现浇)</t>
  </si>
  <si>
    <t>金盆村
三组</t>
  </si>
  <si>
    <t>可改善、增加水田灌溉面积，提高农业生产效率，可覆盖该村脱贫9户31人，预计增收300元/年 。</t>
  </si>
  <si>
    <t>183人</t>
  </si>
  <si>
    <t>水稻产业基地产品运输通道</t>
  </si>
  <si>
    <t>道路硬化480米，宽2.8米，厚0.2米</t>
  </si>
  <si>
    <t>柿树岭村五组</t>
  </si>
  <si>
    <t>可改善农产品运输及居民安全出行问题，方便生产生活，可覆盖脱贫户4户13人，预计增收400元以上。</t>
  </si>
  <si>
    <t>100人</t>
  </si>
  <si>
    <t xml:space="preserve">沟渠硬长720米，宽0.4米x高0.6米(现浇)。
</t>
  </si>
  <si>
    <t>洪水港
社区
荷花二组</t>
  </si>
  <si>
    <t>可改善、增加水田灌溉面积，提高农业生产效率，
可覆盖脱贫户5户17人，预计增收350元/年。</t>
  </si>
  <si>
    <t>90人</t>
  </si>
  <si>
    <t>洪水港   社区</t>
  </si>
  <si>
    <t>水稻产业基地配套水利设施建设</t>
  </si>
  <si>
    <t>机埠新建及设备更新;进水渠硬化40米，底宽3米，坡高1.8米;出水沟渠硬化300米（0.5*0.5）(现浇)。</t>
  </si>
  <si>
    <t>铺子嘴村三组</t>
  </si>
  <si>
    <t>可改善、增加水田灌溉面积，提高农业生产效率，可覆盖该村脱贫户5户18人，人均增收300元以上。</t>
  </si>
  <si>
    <t>326人</t>
  </si>
  <si>
    <t>高新村二组道路硬化</t>
  </si>
  <si>
    <t>道路硬化长200米，宽3.5米,厚0.2米，护坡，路基修复150米。</t>
  </si>
  <si>
    <t>高新村  二组</t>
  </si>
  <si>
    <t>130元/米</t>
  </si>
  <si>
    <t>可改善农产品运输及居民安全出行问题，方便生产生活，可覆盖该村脱贫户4户17人，人均增收300元以上</t>
  </si>
  <si>
    <t>66人</t>
  </si>
  <si>
    <t>高新村</t>
  </si>
  <si>
    <t>道路硬化650米，宽3米，厚0.2米</t>
  </si>
  <si>
    <t>高新村
二组</t>
  </si>
  <si>
    <t>135元/平方米</t>
  </si>
  <si>
    <t>59人</t>
  </si>
  <si>
    <t>道路硬化250米，宽2.6米，厚0.2米</t>
  </si>
  <si>
    <t>135元/米</t>
  </si>
  <si>
    <t>道路硬化520米，宽2.6米，厚0.2米</t>
  </si>
  <si>
    <t>许家牌村一组</t>
  </si>
  <si>
    <t>可改善农产品运输及居民安全出行问题，方便生产生活，
可覆盖脱贫户4户12人预计增收450元/年。</t>
  </si>
  <si>
    <t>63人</t>
  </si>
  <si>
    <t>水稻产业基地水利配套设施建设</t>
  </si>
  <si>
    <t>沟渠硬化720米，底宽0.5米，高0.5米，现浇</t>
  </si>
  <si>
    <t>崇庆村
五组</t>
  </si>
  <si>
    <t>可改善、增加水田灌溉面积，提高农业生产效率，
可覆盖脱贫户4户13人，预计增收400元以上。</t>
  </si>
  <si>
    <t>105人</t>
  </si>
  <si>
    <t>沟渠硬化600米，底宽0.5米，高0.5米，现浇</t>
  </si>
  <si>
    <t>可改善、增加水田灌溉面积，提高农业生产效率，
可覆盖脱贫户6户19人预计增加300元/年。</t>
  </si>
  <si>
    <t>57人</t>
  </si>
  <si>
    <t>道路硬化520米，宽2.8m，厚0.2米</t>
  </si>
  <si>
    <t>凉亭村
三、四组</t>
  </si>
  <si>
    <t>可改善农产品运输及居民安全出行问题，方便生产生活，可覆盖脱贫户5户15人预计增收400元/年。</t>
  </si>
  <si>
    <t>113人</t>
  </si>
  <si>
    <t>新建泵房一座，机械设备更新，进水渠砌石护坡及硬化80米，渠道硬化500米</t>
  </si>
  <si>
    <t>可改善、增加水田灌溉面积，提高农业生产效率，可覆盖脱贫户4户12人预计增收450元/年</t>
  </si>
  <si>
    <t>配套水利设施建设</t>
  </si>
  <si>
    <t>铺设自来水主管延伸，入户管网3800米</t>
  </si>
  <si>
    <t>统一标准</t>
  </si>
  <si>
    <t>解决脱贫人口用水问题17户52人，方便生产生活，可覆盖脱贫户3户9人预计增收400元/年。</t>
  </si>
  <si>
    <t>农田灌溉配套水利设施建设</t>
  </si>
  <si>
    <t>黄金村8个机埠、凉亭村1个机埠、横山岭村1机埠、铺子嘴村1个机埠、镇2个机埠及配套水利设施项目</t>
  </si>
  <si>
    <t>解决我镇农田灌溉问题，方便生产生活，可覆盖脱贫户4户12人预计增收450元/年。</t>
  </si>
  <si>
    <t>4个村</t>
  </si>
  <si>
    <t>机埠新建及出水沟硬化260米，宽0.4米，高0.5米(现浇)；进水沟硬化120米，宽0.6米，高0.5米（现浇）</t>
  </si>
  <si>
    <t>黄金村
七组</t>
  </si>
  <si>
    <t>150人</t>
  </si>
  <si>
    <t>特种鱼养殖基地产品运输通道</t>
  </si>
  <si>
    <t>硬化道路915米，宽3米，厚0.2米</t>
  </si>
  <si>
    <t>钱粮湖镇</t>
  </si>
  <si>
    <t>东北湖
渔场
三、四组</t>
  </si>
  <si>
    <t>130元/平方</t>
  </si>
  <si>
    <t>解决我场运输问题和脱贫人口的安全出行方便生产生活，可覆盖脱贫户4户12人预计增收450元/年。</t>
  </si>
  <si>
    <t>东北湖
渔场</t>
  </si>
  <si>
    <t>蔬菜种植基地农产品运输通道</t>
  </si>
  <si>
    <t>道路硬化375米，宽3米，厚0.2米</t>
  </si>
  <si>
    <t>古月湖村二组</t>
  </si>
  <si>
    <t>178元/平方</t>
  </si>
  <si>
    <t>解决蔬菜基地的运输问题和脱贫人口的安全出行，方便生产生活，可覆盖脱贫户6户19人预计增加300元/年。</t>
  </si>
  <si>
    <t>62人</t>
  </si>
  <si>
    <t>古月湖村</t>
  </si>
  <si>
    <t>拆除重建宽6米，长15米桥一座，原桥拆除、桥面硬化、涵闸硬化</t>
  </si>
  <si>
    <t>古月湖村一组</t>
  </si>
  <si>
    <t>1333元/平方</t>
  </si>
  <si>
    <t>解决一组村民的运输问题和脱贫人口的安全出行，方便生产生活，可覆盖脱贫户5户18人预计增收500元/年。</t>
  </si>
  <si>
    <t>608人</t>
  </si>
  <si>
    <t>道路硬化长940米，宽3米，厚0.2米，涵闸3座</t>
  </si>
  <si>
    <t>两门闸村一、三组</t>
  </si>
  <si>
    <t>道路130元/平方</t>
  </si>
  <si>
    <t>解决龙虾运输问题及所有村民出行安全，方便生产生活，可覆盖脱贫户4户12人预计增收450元/年。</t>
  </si>
  <si>
    <t>470人</t>
  </si>
  <si>
    <t>两门闸村</t>
  </si>
  <si>
    <t>道路硬化400米，宽3米，厚0.2米</t>
  </si>
  <si>
    <t>马颈河村四组</t>
  </si>
  <si>
    <t>解决脱贫人口的出行及蔬菜基地运输问题，可覆盖脱贫户3户9人预计增收400元/年。</t>
  </si>
  <si>
    <t>马颈河村</t>
  </si>
  <si>
    <t>龙虾基地农产品运输通道</t>
  </si>
  <si>
    <t>道路硬化450米，宽3米，厚0.2米</t>
  </si>
  <si>
    <t>高桥村
一组</t>
  </si>
  <si>
    <t>解决龙虾基地的运输问题和脱贫人口的安全出行，方便生产生活，可覆盖脱贫户3户11人预计增收400元/年。</t>
  </si>
  <si>
    <t>高桥村</t>
  </si>
  <si>
    <t>道路硬化800米，宽3米，厚0.2米</t>
  </si>
  <si>
    <t>高桥村三组</t>
  </si>
  <si>
    <t>解决龙虾基地的运输问题和脱贫人口的安全出行，方便生产生活，
可覆盖脱贫户4户12人预计增收450元/年。</t>
  </si>
  <si>
    <t>牛奶湖村四组</t>
  </si>
  <si>
    <t>解决龙虾基地的运输问题和脱贫人口的安全出行，方便生产生活，可覆盖脱贫户5户18人预计增收500元/年</t>
  </si>
  <si>
    <t>232人</t>
  </si>
  <si>
    <t>牛奶湖村</t>
  </si>
  <si>
    <t>道路硬化820米，宽3米、厚0.2米</t>
  </si>
  <si>
    <t>团洲村
一、三组</t>
  </si>
  <si>
    <t>解决龙虾基地的运输问题和脱贫人口的安全出行，方便生产生活，可覆盖脱贫户4户12人预计增收450元/年。</t>
  </si>
  <si>
    <t>980人</t>
  </si>
  <si>
    <t>团洲村</t>
  </si>
  <si>
    <t>养殖基地道路硬化</t>
  </si>
  <si>
    <t>道路硬化500米，宽3米,厚0.2米</t>
  </si>
  <si>
    <t>乾隆村一、二组</t>
  </si>
  <si>
    <t>完善村级道路，改善脱贫户生产生活条件，可覆盖脱贫户3户11人预计增收400元/年</t>
  </si>
  <si>
    <t>108人</t>
  </si>
  <si>
    <t>乾隆村</t>
  </si>
  <si>
    <t>道路硬化560米（三组360米，宽2.5米；四组200米，宽3米）</t>
  </si>
  <si>
    <t>乾隆村三、四组</t>
  </si>
  <si>
    <t>完善村级道路，改善脱贫户生产生活条件，可覆盖4户14人脱贫户预计增收500元/年。</t>
  </si>
  <si>
    <t>道路硬化1000米，宽3.5米,厚0.2米</t>
  </si>
  <si>
    <t>银杯社区四组</t>
  </si>
  <si>
    <t>解决种植基地的运输问题和脱贫人口的安全出行，方便生产生活，
可覆盖脱贫户6户18人预计增加300元/年。</t>
  </si>
  <si>
    <t>银杯社区</t>
  </si>
  <si>
    <t>龙虾基地建设道路硬化</t>
  </si>
  <si>
    <t>道路硬化1000米，宽3米,厚0.2米</t>
  </si>
  <si>
    <t>西北湖村四组</t>
  </si>
  <si>
    <t>解决龙虾基地的运输问题和脱贫人口的安全出行，方便生产生活，可覆盖脱贫户5户18人预计增收500元/年。</t>
  </si>
  <si>
    <t>西北湖村</t>
  </si>
  <si>
    <t>稻虾养殖基地道路硬化</t>
  </si>
  <si>
    <t>硬化道路470米，宽3米,厚0.2米</t>
  </si>
  <si>
    <t>幸福村二组、四组</t>
  </si>
  <si>
    <t>幸福村</t>
  </si>
  <si>
    <t>稻虾养殖基地道路硬化及桥梁建设</t>
  </si>
  <si>
    <t>硬化道路550米，宽3米,厚0.2米；新建桥梁一座</t>
  </si>
  <si>
    <t>幸福村一组</t>
  </si>
  <si>
    <t>解决龙虾基地的运输问题和脱贫人口的安全出行，方便生产生活，
可覆盖脱贫户6户19人预计增加300元/年。</t>
  </si>
  <si>
    <t>38人</t>
  </si>
  <si>
    <t>道路硬化550米，宽2.8米,厚0.2米</t>
  </si>
  <si>
    <t>文家湾二组</t>
  </si>
  <si>
    <t>解决农产品的运输和脱贫人口的出行，方便生产生活，
可覆盖脱贫户3户11人预计增收400元/年。</t>
  </si>
  <si>
    <t>180人</t>
  </si>
  <si>
    <t>文家湾村</t>
  </si>
  <si>
    <t>道路硬化850米，宽3米,厚0.2米</t>
  </si>
  <si>
    <t>文家湾三组</t>
  </si>
  <si>
    <t>190人</t>
  </si>
  <si>
    <t>龙虾基地配套水利设施建设</t>
  </si>
  <si>
    <t>沟渠硬化长700米，宽0.8米，高1.2米，砖砌</t>
  </si>
  <si>
    <t>六门闸社区三组</t>
  </si>
  <si>
    <t>120元/平方</t>
  </si>
  <si>
    <t>完善村级沟渠建设，调整产业结构，助力脱贫户农业生产条件，
可覆盖脱贫户4户14人预计增收500元/年。</t>
  </si>
  <si>
    <t>500人</t>
  </si>
  <si>
    <t>六门闸
社区</t>
  </si>
  <si>
    <t>种植基地运输通道硬化工程</t>
  </si>
  <si>
    <t>道路硬化420米，宽2.8米，厚0.2米</t>
  </si>
  <si>
    <t>分路口社区四组</t>
  </si>
  <si>
    <t>完善社区道路，改善脱贫户生产生活条件，
可覆盖脱贫户6户19人预计增加300元/年。</t>
  </si>
  <si>
    <t>450人</t>
  </si>
  <si>
    <t>分路口社区</t>
  </si>
  <si>
    <t>种植基地沟渠硬化工程</t>
  </si>
  <si>
    <t>沟渠硬化长600米，（二组300米、宽0.5米，高0.6米；三组190米、宽0.7米，高0.8米；五组110米、宽0.7米，高0.8米）</t>
  </si>
  <si>
    <t>分路口社区烟墩片二、三、五组</t>
  </si>
  <si>
    <t>完善社区沟渠条件，改善脱贫户种植和生产条件
可覆盖脱贫户5户15人预计增收400元/年</t>
  </si>
  <si>
    <t>稻虾养殖基地主渠连接沟渠硬化</t>
  </si>
  <si>
    <t>沟渠硬化325米，沟底2米，坡面高2.2米，宽2.5米，六角板铺设</t>
  </si>
  <si>
    <t>三角闸村五组</t>
  </si>
  <si>
    <t>解决龙虾基地灌溉畅通问题
提升脱贫人口30人，人均增收500元以上。</t>
  </si>
  <si>
    <t>三角闸村</t>
  </si>
  <si>
    <t>芥菜基地产业运输通道</t>
  </si>
  <si>
    <t>道路硬化470米，宽3米</t>
  </si>
  <si>
    <t>天星洲村一组</t>
  </si>
  <si>
    <t>改善农产品运输及居民安全出行问题，方便生产生活，可覆盖脱贫户5户15人预计增收400元/年。</t>
  </si>
  <si>
    <t>400人</t>
  </si>
  <si>
    <t>天星洲村</t>
  </si>
  <si>
    <t>稻虾养殖基地沟渠硬化</t>
  </si>
  <si>
    <t>沟渠硬化长800米，面宽2.4米，底宽1米，高1.5米，六方板</t>
  </si>
  <si>
    <r>
      <rPr>
        <sz val="11"/>
        <rFont val="宋体"/>
        <charset val="134"/>
      </rPr>
      <t>釆</t>
    </r>
    <r>
      <rPr>
        <sz val="11"/>
        <rFont val="仿宋_GB2312"/>
        <charset val="134"/>
      </rPr>
      <t>桑湖渔场三组</t>
    </r>
  </si>
  <si>
    <t>解决脱贫户的居住环境及出行以及蔬菜灌溉问题，可覆盖脱贫户4户12人预计增收450元/年</t>
  </si>
  <si>
    <t>284人</t>
  </si>
  <si>
    <t>采桑湖渔场</t>
  </si>
  <si>
    <t>产业基地道路硬化</t>
  </si>
  <si>
    <t>道路硬化1100米，宽3米</t>
  </si>
  <si>
    <t>托龙山社区三组</t>
  </si>
  <si>
    <t>完善村级道路建设，调整产业结构，助力脱贫户农业生产，可覆盖脱贫户9户21人预计增收350/年。</t>
  </si>
  <si>
    <t>850人</t>
  </si>
  <si>
    <t>托龙山社区</t>
  </si>
  <si>
    <t>沟渠硬化280米，宽1.2米，高1.3米</t>
  </si>
  <si>
    <t>观音村四组</t>
  </si>
  <si>
    <t>解决四组龙虾基地出水难问题
提升脱贫人口30人，人均增收500元以上。</t>
  </si>
  <si>
    <t>观音村</t>
  </si>
  <si>
    <t>水稻种植基地沟渠硬化</t>
  </si>
  <si>
    <t>新建250机埠及沟渠硬化240米，面宽3米，底宽1.5米，高2.2米，六角板</t>
  </si>
  <si>
    <t>观音村二组</t>
  </si>
  <si>
    <t>解决低排沟出水难问题，提升脱贫人口20人，人均增收400元以上。</t>
  </si>
  <si>
    <t>道路硬化400米，宽2.5米，厚0.2米</t>
  </si>
  <si>
    <t>解决农产品的运输和脱贫人口的出行，方便生产生活，
可覆盖村脱贫4户12人均增350元/年。</t>
  </si>
  <si>
    <t>稻虾基地农产品运输通道</t>
  </si>
  <si>
    <t>道路硬化长130米，宽2.8米，厚0.2米</t>
  </si>
  <si>
    <t>六门闸
社区二组</t>
  </si>
  <si>
    <t>完善村级道路建设，调整产业结构，助力脱贫户农业生产条件，可覆盖脱贫户3户9人预计增收400元/年</t>
  </si>
  <si>
    <t>道路硬化120米，宽3.5米，厚0.2米；修建会车台75米长，2.2米宽</t>
  </si>
  <si>
    <t>解决龙虾基地的运输问题和脱贫人口的安全出行，方便生产生活，可覆盖脱贫户3户10人预计增收400元/年。</t>
  </si>
  <si>
    <t>道路硬化500米，宽2.5米，厚0.2米</t>
  </si>
  <si>
    <t>银杯社区五组</t>
  </si>
  <si>
    <t>解决农产品的运输和脱贫人口的出行，方便生产生活，可覆盖脱贫户户10人预计增收400元/年</t>
  </si>
  <si>
    <t>98人</t>
  </si>
  <si>
    <t>沟渠硬化350米，底宽2.5米，面宽5米，高1.5米，六角板铺设</t>
  </si>
  <si>
    <t>三角闸村三组</t>
  </si>
  <si>
    <t>解决龙虾基地灌溉畅通问题，
可覆盖村脱贫4户12人均增350元/年。</t>
  </si>
  <si>
    <t>特种鱼养殖基地机埠新建</t>
  </si>
  <si>
    <t>特种鱼池基地供水新修机埠三个</t>
  </si>
  <si>
    <t>丰收村
四组</t>
  </si>
  <si>
    <t>解决1200亩鱼池灌溉用水问题，可覆盖脱贫户4户11人预计增收400元/年。</t>
  </si>
  <si>
    <t>135人</t>
  </si>
  <si>
    <t>丰收村</t>
  </si>
  <si>
    <t>蔬菜基地配套水利设施</t>
  </si>
  <si>
    <t>硬化516米(六合板方式硬化），面宽2.8米，底宽1.8米，高1.2米</t>
  </si>
  <si>
    <t>良心堡镇</t>
  </si>
  <si>
    <t>望君洲村一组</t>
  </si>
  <si>
    <t>717元/米</t>
  </si>
  <si>
    <t>产业扶贫基地基础设施升级，改善生产用水环境，提升脱贫人口收益，
可覆盖脱贫户5户16人预计增收350元/年。</t>
  </si>
  <si>
    <t>望君洲村</t>
  </si>
  <si>
    <t>沟渠硬化650米，面宽1.8米,底宽0.6米,高0.8米</t>
  </si>
  <si>
    <t>七星湖村二组</t>
  </si>
  <si>
    <t>300元/米</t>
  </si>
  <si>
    <t>产业扶贫基地基础设施升级，改善生产用水环境，提升脱贫人口收益，可覆盖脱贫户3户11人预计增收400元/年</t>
  </si>
  <si>
    <t>80人</t>
  </si>
  <si>
    <t>七星湖村</t>
  </si>
  <si>
    <t>路硬化总长600米，宽3米；新建桥梁一座（高3.5米，跨度14米）</t>
  </si>
  <si>
    <t>黄泥港村一组</t>
  </si>
  <si>
    <t>336元/米</t>
  </si>
  <si>
    <t>产业扶贫基础设施升级，提升脱贫人口收益，可覆盖脱贫户4户13人预计增收450元/年。</t>
  </si>
  <si>
    <t>黄泥岗村</t>
  </si>
  <si>
    <t>油菜花基地设施建设</t>
  </si>
  <si>
    <t>沟渠硬化长530米，底宽0.6米，高0.8米</t>
  </si>
  <si>
    <t>福星村
二组</t>
  </si>
  <si>
    <t>产业扶贫基地基础设施升级，提升脱贫人口收益，可覆盖脱贫户3户11人预计增收300元/年</t>
  </si>
  <si>
    <t>福星村</t>
  </si>
  <si>
    <t>吊瓜子种植基地沟渠硬化</t>
  </si>
  <si>
    <t>沟渠硬化430米，宽0.6米，高0.8米</t>
  </si>
  <si>
    <t>悦来河村四组</t>
  </si>
  <si>
    <t>500元/米</t>
  </si>
  <si>
    <t>产业扶贫基地基础设施升级，提升脱贫人口收益，可覆盖脱贫户5户15人预计增收300元/年</t>
  </si>
  <si>
    <t>60人</t>
  </si>
  <si>
    <t>悦来河村</t>
  </si>
  <si>
    <t>蔬菜基地运输道路设施建设</t>
  </si>
  <si>
    <t>朱凉洲至胡志辉路段硬化628米，宽3米，厚0.2米</t>
  </si>
  <si>
    <t>414元/米</t>
  </si>
  <si>
    <t>产业扶贫基地基础设施升级，提升脱贫人口收益，可覆盖脱贫户4户13人预计增收350元/年</t>
  </si>
  <si>
    <t>70人</t>
  </si>
  <si>
    <t>道路硬化420米，宽2.5米，厚0.2米</t>
  </si>
  <si>
    <t>黄泥港村
二组</t>
  </si>
  <si>
    <t>311元/米</t>
  </si>
  <si>
    <t>产业扶贫基础设施升级，提升脱贫人口收益，可覆盖脱贫户4户11人预计增收300元/年</t>
  </si>
  <si>
    <t>龙虾基地运输通道硬化</t>
  </si>
  <si>
    <t>道路硬化780米，宽3米，厚0.2米，会车台2处，32平方米</t>
  </si>
  <si>
    <t>七星湖村四组</t>
  </si>
  <si>
    <t>436元/米</t>
  </si>
  <si>
    <t>产业扶贫基地基础设施升级，提升脱贫人口收益，可覆盖脱贫户5户13人预计增收400元/年</t>
  </si>
  <si>
    <t>果蔬基地运输通道硬化</t>
  </si>
  <si>
    <t>道路硬化680米，宽3米，厚0.2米</t>
  </si>
  <si>
    <t>悦来河村一、二、四组</t>
  </si>
  <si>
    <t>411元/米</t>
  </si>
  <si>
    <t>产业扶贫基地基础设施升级，提高运输效率，提升脱贫人口收益，可覆盖脱贫户4户13人预计增收450元/年</t>
  </si>
  <si>
    <t>道路硬化700米，宽3米，厚0.2米</t>
  </si>
  <si>
    <t>福星村
三组</t>
  </si>
  <si>
    <t>420元/米</t>
  </si>
  <si>
    <t>产业扶贫基地升级，提升脱贫人口收益，可覆盖脱贫户4户13人预计增收450元/年</t>
  </si>
  <si>
    <t>檀树村河头片、林园片沟渠硬化</t>
  </si>
  <si>
    <t>硬化沟渠1120米六合版，面宽2米、底宽0.6米、高宽0.8米</t>
  </si>
  <si>
    <t>檀树村
一、四组</t>
  </si>
  <si>
    <t>320元/米</t>
  </si>
  <si>
    <t>产业扶贫基地基础设施升级，提高运输效率，提升脱贫人口收益，可覆盖脱贫户3户11人预计增收350元/年</t>
  </si>
  <si>
    <t>檀树村</t>
  </si>
  <si>
    <t>道路硬化515米，宽3.5米（其中120米宽2.5米）</t>
  </si>
  <si>
    <t>维新村
二、三组</t>
  </si>
  <si>
    <t>454元/米</t>
  </si>
  <si>
    <t>产业扶贫基础设施升级，提升脱贫人口收益，可覆盖脱贫户4户12人预计增收400元/年</t>
  </si>
  <si>
    <t>维新村</t>
  </si>
  <si>
    <t>林业队中心路硬化580米，宽3米，厚0.2米</t>
  </si>
  <si>
    <t>杨蔸湖村六组</t>
  </si>
  <si>
    <t>379元/米</t>
  </si>
  <si>
    <t>产业扶贫基地基础设施升级，提升脱贫人口收益，可覆盖脱贫户5户16人预计增收300元/年</t>
  </si>
  <si>
    <t>140人</t>
  </si>
  <si>
    <t>杨蔸湖村</t>
  </si>
  <si>
    <t>道路硬化410米，宽3米，厚0.2米</t>
  </si>
  <si>
    <t>团结村
四组</t>
  </si>
  <si>
    <t>479元/米</t>
  </si>
  <si>
    <t>产业扶贫基地升级，提升脱贫人口收益，可覆盖脱贫户3户10人预计增收350元/年</t>
  </si>
  <si>
    <t>团结村</t>
  </si>
  <si>
    <t>道路硬化600米，宽3米，厚0.2米</t>
  </si>
  <si>
    <t>黄泥港村三组</t>
  </si>
  <si>
    <t>产业扶贫基础设施升级，提升脱贫人口收益，可覆盖脱贫户4户13人预计增收400元/年</t>
  </si>
  <si>
    <t>95人</t>
  </si>
  <si>
    <t>蔬菜基地基础设施建设</t>
  </si>
  <si>
    <t>改建</t>
  </si>
  <si>
    <t>道路硬化310米(分三段),宽3米，厚0.2米</t>
  </si>
  <si>
    <t>柳林洲
街道办事处</t>
  </si>
  <si>
    <t>濠河村
毛田组</t>
  </si>
  <si>
    <t>400/平方米</t>
  </si>
  <si>
    <t>改善居民点安全出行问题，方便生产生活，可覆盖脱贫户3户9人预计增收400元/年</t>
  </si>
  <si>
    <t>88人</t>
  </si>
  <si>
    <t>濠河村</t>
  </si>
  <si>
    <t>道路硬化长400米,宽3米,厚0.2米</t>
  </si>
  <si>
    <t>40万/公里</t>
  </si>
  <si>
    <t>解决毛田组脱贫人口30人农作物运输
可覆盖脱贫户3户10人预计增收450元/年</t>
  </si>
  <si>
    <t>反嘴组至农科组小龙虾养殖基地基础设施建设
（东西向）</t>
  </si>
  <si>
    <t>道路硬化长680m,宽3m,厚0.2米</t>
  </si>
  <si>
    <t>反嘴组至农科组</t>
  </si>
  <si>
    <t>解决反嘴组及农科组脱贫人口33人农作物运输，可覆盖脱贫户5户17人预计增收350元/年</t>
  </si>
  <si>
    <t>上反嘴村</t>
  </si>
  <si>
    <t>反嘴组至农科组小龙虾养殖基地基础设施建设
（南北向）</t>
  </si>
  <si>
    <t>道路硬化长720m,宽3m,厚0.2米</t>
  </si>
  <si>
    <t>解决反嘴组及农科组脱贫人口33人农作物运输，可覆盖脱贫户3户11人预计增收300元/年</t>
  </si>
  <si>
    <t>龙虾基地沟渠硬化</t>
  </si>
  <si>
    <t>沟渠硬化260米 宽2米，高1.4米（砖砌）</t>
  </si>
  <si>
    <t>长沟子村双港组</t>
  </si>
  <si>
    <t>解决小龙虾养殖基地排水、灌溉问题
可覆盖脱贫户3户10人预计增收300元/年</t>
  </si>
  <si>
    <t>147人</t>
  </si>
  <si>
    <t>长沟子村</t>
  </si>
  <si>
    <t>龙虾基地基础设施建设</t>
  </si>
  <si>
    <t>长沟子村五星组</t>
  </si>
  <si>
    <t>解决小龙虾养殖基地运输及脱贫人口出行，可覆盖脱贫户4户11人预计增收350元/年</t>
  </si>
  <si>
    <t>255人</t>
  </si>
  <si>
    <t>沟渠硬化400米 底宽2米，面宽3米，高1.5米（六合板）</t>
  </si>
  <si>
    <t>长沟子村余家组</t>
  </si>
  <si>
    <t>解决小龙虾养殖基地排水、灌溉问题
可覆盖脱贫户5户16人预计增收400元/年</t>
  </si>
  <si>
    <t>268人</t>
  </si>
  <si>
    <t>腾辉蔬菜专业合作社产业基地沟渠硬化</t>
  </si>
  <si>
    <t>沟渠硬化长420米，内宽0.6米，高1米（砖砌）</t>
  </si>
  <si>
    <t>芦花洲村杨二组</t>
  </si>
  <si>
    <t>解决蔬菜基地灌溉和排水问题
可覆盖脱贫户4户12人预计增收300元/年</t>
  </si>
  <si>
    <t>155人</t>
  </si>
  <si>
    <t>芦花洲村</t>
  </si>
  <si>
    <t>蔬菜基地道路，850米，宽2.8米，厚0.2米</t>
  </si>
  <si>
    <t>芦花洲村新芦组</t>
  </si>
  <si>
    <t>解决蔬菜基运输畅通及村民出行问题
可覆盖脱贫户4户13人预计增收350元/年</t>
  </si>
  <si>
    <t>道路硬化长460米，宽3米，高0.2米</t>
  </si>
  <si>
    <t>林角社区林角组</t>
  </si>
  <si>
    <t>解决农作物运输畅通及人员出行问题
可覆盖脱贫户3户10人预计增收300元/年</t>
  </si>
  <si>
    <t>林角社区</t>
  </si>
  <si>
    <t>黄桃种植基地基础设施建设</t>
  </si>
  <si>
    <t>道路硬化长650米，宽3米，厚0.2米</t>
  </si>
  <si>
    <t>望城社区   龙湾组</t>
  </si>
  <si>
    <t>解决黄桃基地的运输，受益脱贫人口30人，可覆盖脱贫户5户17人预计增收350元/年</t>
  </si>
  <si>
    <t>望城社区</t>
  </si>
  <si>
    <t>道路硬化总长260米，（其中160米，宽4米，100米，宽3米），厚0.2米</t>
  </si>
  <si>
    <t>二洲子村二洲子组</t>
  </si>
  <si>
    <t>解决小龙虾养殖基地运输及脱贫户出行，可覆盖脱贫户4户12人预计增收450元/年</t>
  </si>
  <si>
    <t>二洲子村</t>
  </si>
  <si>
    <t>蔬菜基地基础设施建设
（李金秀屋后）</t>
  </si>
  <si>
    <t>道路硬化长220米，宽2.8米，厚0.2米</t>
  </si>
  <si>
    <t>二洲子村茅屋岭组</t>
  </si>
  <si>
    <t>解决蔬菜基地运输及脱贫人口出行
可覆盖脱贫户3户9人预计增收300元/年</t>
  </si>
  <si>
    <t>蔬菜基地基础设施建设
（杨国华屋后）</t>
  </si>
  <si>
    <t>道路硬化长350米，宽3米，厚0.2米</t>
  </si>
  <si>
    <t>解决蔬菜养殖基地运输及脱贫人口户出行，可覆盖脱贫户4户14人预计增收400元/年</t>
  </si>
  <si>
    <t>蔬菜基地沟渠硬化</t>
  </si>
  <si>
    <t>沟渠硬化长300米，宽1.2米，高1米（砖砌）</t>
  </si>
  <si>
    <t>解决蔬菜基地灌溉和排水问题，可覆盖脱贫户4户13人预计增收450元/年</t>
  </si>
  <si>
    <t>蔬菜基地基础设施建设
（韩勇屋旁）</t>
  </si>
  <si>
    <t>道路硬化长300米，宽3米，厚0.2米</t>
  </si>
  <si>
    <t>解决蔬菜基地运输及脱贫人口出行
可覆盖脱贫户3户9人预计增收400元/年</t>
  </si>
  <si>
    <t>小龙虾养殖基地基础设施建设</t>
  </si>
  <si>
    <t>道路硬化长670米、宽3米、厚0.2米</t>
  </si>
  <si>
    <t>瓦湾村
瓦湾组至熊市组</t>
  </si>
  <si>
    <t>解决小龙虾养殖基地运输及脱贫人口出行，可覆盖脱贫户6户19人预计增收350元/年</t>
  </si>
  <si>
    <t>瓦湾村</t>
  </si>
  <si>
    <t>湖南欣晟果蔬农民专业合作沟渠硬化（东）</t>
  </si>
  <si>
    <t>沟渠硬化长500米，宽1米，高1米</t>
  </si>
  <si>
    <t>挂口村
黄岸组</t>
  </si>
  <si>
    <t>解决基地灌溉和排水问题，可覆盖该村脱贫户23人，年增收400元以上</t>
  </si>
  <si>
    <t>256人</t>
  </si>
  <si>
    <t>挂口村</t>
  </si>
  <si>
    <t>挂口村黄岸组中心田田间路硬化</t>
  </si>
  <si>
    <t>道路硬化370米，宽2.5米，厚0.2米</t>
  </si>
  <si>
    <t>解决农户种植出行出产问题，可覆盖该脱贫户4户15人，年增收400元以上</t>
  </si>
  <si>
    <t>湖南欣晟果蔬农民专业合作社沟渠硬化（西）</t>
  </si>
  <si>
    <t>解决基地灌溉和排水问题，可覆盖该脱贫户6户23人，年增收400元以上</t>
  </si>
  <si>
    <t>才鱼养殖基地基础设施建设</t>
  </si>
  <si>
    <t>道路硬化长800米，宽3米，厚0.2米</t>
  </si>
  <si>
    <t>永城村二百弓组</t>
  </si>
  <si>
    <t>40万元/公里</t>
  </si>
  <si>
    <t>解决二百弓组脱贫人口45人养殖才鱼、蔬菜等农作物运输，可覆盖该脱贫户4户15人，预计年增收500元</t>
  </si>
  <si>
    <t>永城村</t>
  </si>
  <si>
    <t>龙虾养殖基地基础设施建设</t>
  </si>
  <si>
    <t>道路硬化长450米，宽3米，厚0.2米</t>
  </si>
  <si>
    <t>解决二百弓组脱贫人口31人养殖才鱼、龙虾等农作物运输，可覆盖该脱贫户3户11人，预计年增收300元</t>
  </si>
  <si>
    <t>道路硬化长120米，宽3米，厚0.2米</t>
  </si>
  <si>
    <t>长沟子村官洲组</t>
  </si>
  <si>
    <t>可改善农产品运输及居民安全出行问题，方便生产生活，可覆盖脱贫户3户12人，人均增收400元</t>
  </si>
  <si>
    <t>226人</t>
  </si>
  <si>
    <t>沟渠硬化长630米，面宽1.2米，底宽0.6米，高0.8米</t>
  </si>
  <si>
    <t>芦苇总场</t>
  </si>
  <si>
    <t>二洲管理站瓦湾片</t>
  </si>
  <si>
    <t>解决蔬菜基地灌溉和排水问题，可覆盖该村脱贫户5户19人，年增收350元以上</t>
  </si>
  <si>
    <t>156人</t>
  </si>
  <si>
    <t>种养业农副产品运输道路硬化</t>
  </si>
  <si>
    <t>道路硬化长450米(李庆云户道路长80米，宽3米;庞盛华户道路长40米，宽2.6米;姚君才户道路长30米，宽3米;赵姣伢户道路长40米，宽2.5米;杨建科户至跃进渠道路长260米，宽2.7米</t>
  </si>
  <si>
    <t>水产养殖场</t>
  </si>
  <si>
    <t>黄泥套渔场</t>
  </si>
  <si>
    <t>解决农产品的运输和脱贫人口的出行，方便生产生活，可覆盖该渔场脱贫户5户19人，年增收300元以上</t>
  </si>
  <si>
    <t>217人</t>
  </si>
  <si>
    <t>危房
改造</t>
  </si>
  <si>
    <t>危房改造</t>
  </si>
  <si>
    <t>解决脱贫户和边缘户住房安全问题</t>
  </si>
  <si>
    <t>全区</t>
  </si>
  <si>
    <t>——</t>
  </si>
  <si>
    <t>保障全区脱贫户、边缘户、低收入人口住房安全</t>
  </si>
  <si>
    <t>区住建局</t>
  </si>
  <si>
    <t>老区
发展</t>
  </si>
  <si>
    <t>老区发展</t>
  </si>
  <si>
    <t>完善村级基础设施建设，巩固脱贫攻坚成果，拓展乡村振兴</t>
  </si>
  <si>
    <t>完善村级基础设施建设，巩固脱贫攻坚成果，拓展乡村振兴。直接帮扶</t>
  </si>
  <si>
    <t>5个镇村</t>
  </si>
  <si>
    <t>区民政局</t>
  </si>
  <si>
    <t>光伏
扶贫</t>
  </si>
  <si>
    <t>光伏发电</t>
  </si>
  <si>
    <t>维护保养</t>
  </si>
  <si>
    <t>对全区四个村级光伏电站进行维护保养，确保稳定运行。</t>
  </si>
  <si>
    <t>发展壮大村集体经济，提高村集体发展公益事业和提供公共服务能力。</t>
  </si>
  <si>
    <t>资产收益分红</t>
  </si>
  <si>
    <t>区乡村振兴局、区发改委</t>
  </si>
  <si>
    <t>健康
扶贫</t>
  </si>
  <si>
    <t>健康扶贫</t>
  </si>
  <si>
    <t>用于支持脱贫户大病医疗保险、救助等方向</t>
  </si>
  <si>
    <t>落实脱贫人口重病保障政策，防止因病返贫。</t>
  </si>
  <si>
    <t>脱贫户、边缘户等</t>
  </si>
  <si>
    <t>区医保局</t>
  </si>
  <si>
    <t>教育
扶贫</t>
  </si>
  <si>
    <t>“雨露计划”高职、中职、中技学历职业教育</t>
  </si>
  <si>
    <t>提高教育素质，脱贫学生每学期助学补助</t>
  </si>
  <si>
    <t>1500元/人</t>
  </si>
  <si>
    <t>提高脱贫对象综合素质增强就业本领
直接帮扶</t>
  </si>
  <si>
    <t>直接帮扶</t>
  </si>
  <si>
    <t>建档立卡户学生</t>
  </si>
  <si>
    <t>区乡村振兴局、区教育局</t>
  </si>
  <si>
    <t>消费
扶贫</t>
  </si>
  <si>
    <t>消费扶贫</t>
  </si>
  <si>
    <t>用于支持脱贫户农产品产销对接等消费扶贫方向</t>
  </si>
  <si>
    <t>积极组织开展农产品展销会，三专一平台建设等，扩宽农产品销售渠道。</t>
  </si>
  <si>
    <t>直接帮扶、委托帮扶等。</t>
  </si>
  <si>
    <t>建档立卡家庭、边缘户</t>
  </si>
  <si>
    <t>区商粮局</t>
  </si>
  <si>
    <t>安全
饮水</t>
  </si>
  <si>
    <t>安全饮水</t>
  </si>
  <si>
    <t>供水管网延伸以及提升改造等，饮水安全有保障</t>
  </si>
  <si>
    <t>解决安全用水问题，提升群众生活水平，直接帮扶</t>
  </si>
  <si>
    <t>2000人</t>
  </si>
  <si>
    <t>区水利局</t>
  </si>
  <si>
    <t>创业致富带头人培训</t>
  </si>
  <si>
    <t>提高脱贫人口创业发展增收能力，激发内生动力</t>
  </si>
  <si>
    <t>通过发展地方特色产业稳定增收、持续脱贫，巩固脱贫攻坚成果服务
直接帮扶</t>
  </si>
  <si>
    <t>委托帮扶</t>
  </si>
  <si>
    <t>1000人</t>
  </si>
  <si>
    <t>区乡村振兴局</t>
  </si>
  <si>
    <t>小额
信贷</t>
  </si>
  <si>
    <t>小额信贷财政贴息</t>
  </si>
  <si>
    <t>对脱贫户和边缘户申请贷款利息进行全额补贴。</t>
  </si>
  <si>
    <t>扶持贷款脱贫户发展产业，达到稳定增收。</t>
  </si>
  <si>
    <t>脱贫户、边缘户</t>
  </si>
  <si>
    <t>重点产业扶贫项目</t>
  </si>
  <si>
    <t>产业扶贫基地建设，提升脱贫人口收益。</t>
  </si>
  <si>
    <t>收益分红、务工奖补、订单收购</t>
  </si>
  <si>
    <t>区农业农村局</t>
  </si>
  <si>
    <t>四跟四走产业项目</t>
  </si>
  <si>
    <t>培植新型农业经营组织，
发挥其示范、带动、辐射作用。</t>
  </si>
  <si>
    <t>在全区选择扶持新型农业经营主体2个以上，发挥其示范、引领、带动作用，帮助脱贫户、边缘户通过发展产业增加收入。</t>
  </si>
  <si>
    <t>资产收益分红、务工奖补、订单收购等</t>
  </si>
  <si>
    <t>2个村以上</t>
  </si>
  <si>
    <t>产业奖补</t>
  </si>
  <si>
    <t>对脱贫户、边缘户发展农业生产以奖代扶。</t>
  </si>
  <si>
    <t xml:space="preserve">以奖代补，引导脱贫人口发展特色产业，巩固脱贫成果。
</t>
  </si>
  <si>
    <t>全区种养殖业农户</t>
  </si>
  <si>
    <t>区农业局</t>
  </si>
  <si>
    <t>产业技术培训</t>
  </si>
  <si>
    <t xml:space="preserve">新建 </t>
  </si>
  <si>
    <t>用于对全区种养殖业农户进行种养殖业技能培训。</t>
  </si>
  <si>
    <t>提高脱贫人口劳动技能，让脱贫户掌握一技之长，拓宽增收路径。</t>
  </si>
  <si>
    <t>基础
设施</t>
  </si>
  <si>
    <t>农村人居环境整治</t>
  </si>
  <si>
    <t>用于水、电、路、网等农业生产配套设施及垃圾清运、厕所改造等小型公益性生活设施</t>
  </si>
  <si>
    <t>完善村基础设施建设，健全农村人居环境设施，创建美丽宜居村庄。</t>
  </si>
  <si>
    <r>
      <rPr>
        <sz val="11"/>
        <rFont val="仿宋_GB2312"/>
        <charset val="134"/>
      </rPr>
      <t>5镇</t>
    </r>
    <r>
      <rPr>
        <sz val="11"/>
        <rFont val="仿宋_GB2312"/>
        <charset val="134"/>
      </rPr>
      <t>2场</t>
    </r>
  </si>
  <si>
    <t>转产转业帮扶</t>
  </si>
  <si>
    <t>用于支持脱贫户和边缘易致贫户退捕转型、养殖尾水治理、农药化肥减量受损户家庭帮扶。</t>
  </si>
  <si>
    <t>对禁捕退捕渔民转产转型进行帮扶，达到稳定增收。</t>
  </si>
  <si>
    <t>200人</t>
  </si>
  <si>
    <t>区农业农村局、镇（街道）场</t>
  </si>
  <si>
    <t>返贫致贫监测帮扶</t>
  </si>
  <si>
    <t>防贫保和特惠保</t>
  </si>
  <si>
    <t>续保</t>
  </si>
  <si>
    <t>对全区脱贫户继续购买扶贫特惠保，对全区所有农业人口购买返贫致贫“防贫保”。</t>
  </si>
  <si>
    <r>
      <rPr>
        <sz val="11"/>
        <rFont val="仿宋_GB2312"/>
        <charset val="134"/>
      </rPr>
      <t>6</t>
    </r>
    <r>
      <rPr>
        <sz val="11"/>
        <rFont val="仿宋_GB2312"/>
        <charset val="134"/>
      </rPr>
      <t>0元/年.人和30元/年.人</t>
    </r>
  </si>
  <si>
    <t>对全区脱贫户和边缘户通过扶贫特惠保降低其意外事故风险；对全区农业人口购买防贫保，防范其返贫致贫。</t>
  </si>
  <si>
    <r>
      <rPr>
        <sz val="11"/>
        <rFont val="仿宋_GB2312"/>
        <charset val="134"/>
      </rPr>
      <t>1</t>
    </r>
    <r>
      <rPr>
        <sz val="11"/>
        <rFont val="仿宋_GB2312"/>
        <charset val="134"/>
      </rPr>
      <t>7.5万人</t>
    </r>
  </si>
  <si>
    <t>乡村振兴局</t>
  </si>
  <si>
    <t>稳岗就业</t>
  </si>
  <si>
    <t>公益岗位补助</t>
  </si>
  <si>
    <t>拓展镇村人居环境整治、乡村治理等公益事业岗位，用于支持易返贫致贫人口和低收入人口就业增收。</t>
  </si>
  <si>
    <t>结合我区实际，采取积极有效的措施，促进脱贫人口就地就业。</t>
  </si>
  <si>
    <t>务工帮扶、以工代赈、公益事业</t>
  </si>
  <si>
    <r>
      <rPr>
        <sz val="11"/>
        <rFont val="仿宋_GB2312"/>
        <charset val="134"/>
      </rPr>
      <t>1</t>
    </r>
    <r>
      <rPr>
        <sz val="11"/>
        <rFont val="仿宋_GB2312"/>
        <charset val="134"/>
      </rPr>
      <t>000</t>
    </r>
    <r>
      <rPr>
        <sz val="11"/>
        <rFont val="仿宋_GB2312"/>
        <charset val="134"/>
      </rPr>
      <t>人</t>
    </r>
  </si>
  <si>
    <t>镇（街道）场、区就业服务中心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</si>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</sst>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name val="宋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8"/>
      <name val="等线"/>
      <charset val="134"/>
    </font>
    <font>
      <sz val="10"/>
      <name val="Helv"/>
      <charset val="134"/>
    </font>
    <font>
      <sz val="11"/>
      <color rgb="FF000000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3" fillId="0" borderId="0">
      <alignment vertical="center"/>
    </xf>
    <xf numFmtId="0" fontId="34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 wrapText="1"/>
    </xf>
    <xf numFmtId="0" fontId="6" fillId="0" borderId="1" xfId="57" applyFont="1" applyBorder="1" applyAlignment="1">
      <alignment horizontal="left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57" applyFont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9" fillId="0" borderId="1" xfId="64" applyNumberFormat="1" applyFont="1" applyFill="1" applyBorder="1" applyAlignment="1">
      <alignment horizontal="center" vertical="center" wrapText="1"/>
    </xf>
    <xf numFmtId="0" fontId="10" fillId="0" borderId="1" xfId="64" applyFont="1" applyFill="1" applyBorder="1" applyAlignment="1">
      <alignment horizontal="center" vertical="center" wrapText="1"/>
    </xf>
    <xf numFmtId="0" fontId="10" fillId="0" borderId="1" xfId="64" applyFont="1" applyFill="1" applyBorder="1" applyAlignment="1">
      <alignment horizontal="left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5 3 3 2" xfId="49"/>
    <cellStyle name="常规 100 3 2 3 3 2 2" xfId="50"/>
    <cellStyle name="常规 105 4 2 4" xfId="51"/>
    <cellStyle name="常规 12 2 3 3 2 3 2 2" xfId="52"/>
    <cellStyle name="常规 26 2" xfId="53"/>
    <cellStyle name="常规 122 3 2 2 2" xfId="54"/>
    <cellStyle name="_ET_STYLE_NoName_00_" xfId="55"/>
    <cellStyle name="常规 166" xfId="56"/>
    <cellStyle name="常规 14 8" xfId="57"/>
    <cellStyle name="常规 23" xfId="58"/>
    <cellStyle name="常规 21" xfId="59"/>
    <cellStyle name="常规 136" xfId="60"/>
    <cellStyle name="常规 14 11 2" xfId="61"/>
    <cellStyle name="常规 14 11 3" xfId="62"/>
    <cellStyle name="常规 14 8 2 2" xfId="63"/>
    <cellStyle name="常规 186" xfId="6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ike.so.com/doc/5373003-560896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8"/>
  <sheetViews>
    <sheetView tabSelected="1" zoomScale="80" zoomScaleNormal="80" workbookViewId="0">
      <selection activeCell="V4" sqref="V4"/>
    </sheetView>
  </sheetViews>
  <sheetFormatPr defaultColWidth="9" defaultRowHeight="13.5"/>
  <cols>
    <col min="1" max="1" width="5.25" customWidth="1"/>
    <col min="2" max="2" width="7.375" customWidth="1"/>
    <col min="3" max="3" width="15" customWidth="1"/>
    <col min="4" max="4" width="6.875" customWidth="1"/>
    <col min="5" max="5" width="24.25" customWidth="1"/>
    <col min="6" max="6" width="10" customWidth="1"/>
    <col min="7" max="7" width="9.75" customWidth="1"/>
    <col min="8" max="8" width="8.375" customWidth="1"/>
    <col min="9" max="10" width="11.375" customWidth="1"/>
    <col min="11" max="11" width="10.975" customWidth="1"/>
    <col min="12" max="12" width="31.875" style="5" customWidth="1"/>
    <col min="13" max="13" width="11.375" customWidth="1"/>
    <col min="14" max="14" width="9" customWidth="1"/>
    <col min="15" max="15" width="7.59166666666667" customWidth="1"/>
    <col min="16" max="16" width="9.25" customWidth="1"/>
    <col min="17" max="17" width="8" customWidth="1"/>
    <col min="18" max="18" width="9.375" hidden="1" customWidth="1"/>
    <col min="19" max="19" width="10.375"/>
  </cols>
  <sheetData>
    <row r="1" ht="42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1"/>
      <c r="M1" s="6"/>
      <c r="N1" s="6"/>
      <c r="O1" s="6"/>
      <c r="P1" s="6"/>
      <c r="Q1" s="6"/>
    </row>
    <row r="2" s="1" customFormat="1" ht="26" customHeight="1" spans="1:17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/>
      <c r="H2" s="7" t="s">
        <v>7</v>
      </c>
      <c r="I2" s="8" t="s">
        <v>8</v>
      </c>
      <c r="J2" s="8"/>
      <c r="K2" s="8"/>
      <c r="L2" s="7" t="s">
        <v>9</v>
      </c>
      <c r="M2" s="7" t="s">
        <v>10</v>
      </c>
      <c r="N2" s="7" t="s">
        <v>11</v>
      </c>
      <c r="O2" s="7" t="s">
        <v>12</v>
      </c>
      <c r="P2" s="8" t="s">
        <v>13</v>
      </c>
      <c r="Q2" s="8" t="s">
        <v>14</v>
      </c>
    </row>
    <row r="3" s="1" customFormat="1" ht="40" customHeight="1" spans="1:17">
      <c r="A3" s="7"/>
      <c r="B3" s="7"/>
      <c r="C3" s="8"/>
      <c r="D3" s="7"/>
      <c r="E3" s="8"/>
      <c r="F3" s="8" t="s">
        <v>15</v>
      </c>
      <c r="G3" s="8" t="s">
        <v>16</v>
      </c>
      <c r="H3" s="7"/>
      <c r="I3" s="7" t="s">
        <v>17</v>
      </c>
      <c r="J3" s="7" t="s">
        <v>18</v>
      </c>
      <c r="K3" s="7" t="s">
        <v>19</v>
      </c>
      <c r="L3" s="8"/>
      <c r="M3" s="7"/>
      <c r="N3" s="7"/>
      <c r="O3" s="7"/>
      <c r="P3" s="8"/>
      <c r="Q3" s="8"/>
    </row>
    <row r="4" s="2" customFormat="1" ht="54.95" customHeight="1" spans="1:18">
      <c r="A4" s="9">
        <v>1</v>
      </c>
      <c r="B4" s="9" t="s">
        <v>20</v>
      </c>
      <c r="C4" s="9" t="s">
        <v>21</v>
      </c>
      <c r="D4" s="9" t="s">
        <v>22</v>
      </c>
      <c r="E4" s="10" t="s">
        <v>23</v>
      </c>
      <c r="F4" s="9" t="s">
        <v>24</v>
      </c>
      <c r="G4" s="9" t="s">
        <v>25</v>
      </c>
      <c r="H4" s="9" t="s">
        <v>26</v>
      </c>
      <c r="I4" s="9">
        <v>35</v>
      </c>
      <c r="J4" s="9">
        <v>35</v>
      </c>
      <c r="K4" s="9">
        <v>0</v>
      </c>
      <c r="L4" s="10" t="s">
        <v>27</v>
      </c>
      <c r="M4" s="9" t="s">
        <v>28</v>
      </c>
      <c r="N4" s="9" t="s">
        <v>29</v>
      </c>
      <c r="O4" s="9">
        <v>2021</v>
      </c>
      <c r="P4" s="9" t="s">
        <v>30</v>
      </c>
      <c r="Q4" s="13"/>
      <c r="R4" s="2">
        <f>830*3*135</f>
        <v>336150</v>
      </c>
    </row>
    <row r="5" ht="54.95" customHeight="1" spans="1:18">
      <c r="A5" s="9">
        <v>2</v>
      </c>
      <c r="B5" s="9" t="s">
        <v>20</v>
      </c>
      <c r="C5" s="9" t="s">
        <v>31</v>
      </c>
      <c r="D5" s="9" t="s">
        <v>22</v>
      </c>
      <c r="E5" s="10" t="s">
        <v>32</v>
      </c>
      <c r="F5" s="9" t="s">
        <v>24</v>
      </c>
      <c r="G5" s="9" t="s">
        <v>33</v>
      </c>
      <c r="H5" s="9" t="s">
        <v>26</v>
      </c>
      <c r="I5" s="12">
        <v>15.5</v>
      </c>
      <c r="J5" s="12">
        <v>15.5</v>
      </c>
      <c r="K5" s="9">
        <v>0</v>
      </c>
      <c r="L5" s="10" t="s">
        <v>34</v>
      </c>
      <c r="M5" s="9" t="s">
        <v>28</v>
      </c>
      <c r="N5" s="9" t="s">
        <v>35</v>
      </c>
      <c r="O5" s="9">
        <v>2021</v>
      </c>
      <c r="P5" s="9" t="s">
        <v>30</v>
      </c>
      <c r="Q5" s="13"/>
      <c r="R5">
        <f>370*3*135</f>
        <v>149850</v>
      </c>
    </row>
    <row r="6" ht="54.95" customHeight="1" spans="1:18">
      <c r="A6" s="9">
        <v>3</v>
      </c>
      <c r="B6" s="9" t="s">
        <v>20</v>
      </c>
      <c r="C6" s="9" t="s">
        <v>36</v>
      </c>
      <c r="D6" s="9" t="s">
        <v>22</v>
      </c>
      <c r="E6" s="10" t="s">
        <v>37</v>
      </c>
      <c r="F6" s="9" t="s">
        <v>24</v>
      </c>
      <c r="G6" s="9" t="s">
        <v>38</v>
      </c>
      <c r="H6" s="9" t="s">
        <v>39</v>
      </c>
      <c r="I6" s="12">
        <v>16.5</v>
      </c>
      <c r="J6" s="12">
        <v>16.5</v>
      </c>
      <c r="K6" s="9">
        <v>0</v>
      </c>
      <c r="L6" s="10" t="s">
        <v>40</v>
      </c>
      <c r="M6" s="9" t="s">
        <v>28</v>
      </c>
      <c r="N6" s="9" t="s">
        <v>41</v>
      </c>
      <c r="O6" s="9">
        <v>2021</v>
      </c>
      <c r="P6" s="9" t="s">
        <v>42</v>
      </c>
      <c r="Q6" s="13"/>
      <c r="R6">
        <f>(0.8*0.1*2+0.8*0.1)*650*621+3.4*650*40</f>
        <v>185276</v>
      </c>
    </row>
    <row r="7" ht="54.95" customHeight="1" spans="1:18">
      <c r="A7" s="9">
        <v>4</v>
      </c>
      <c r="B7" s="9" t="s">
        <v>20</v>
      </c>
      <c r="C7" s="9" t="s">
        <v>36</v>
      </c>
      <c r="D7" s="9" t="s">
        <v>22</v>
      </c>
      <c r="E7" s="10" t="s">
        <v>43</v>
      </c>
      <c r="F7" s="9" t="s">
        <v>24</v>
      </c>
      <c r="G7" s="9" t="s">
        <v>44</v>
      </c>
      <c r="H7" s="9" t="s">
        <v>39</v>
      </c>
      <c r="I7" s="12">
        <v>20.5</v>
      </c>
      <c r="J7" s="12">
        <v>20.5</v>
      </c>
      <c r="K7" s="9">
        <v>0</v>
      </c>
      <c r="L7" s="10" t="s">
        <v>45</v>
      </c>
      <c r="M7" s="9" t="s">
        <v>28</v>
      </c>
      <c r="N7" s="9" t="s">
        <v>46</v>
      </c>
      <c r="O7" s="9">
        <v>2021</v>
      </c>
      <c r="P7" s="9" t="s">
        <v>42</v>
      </c>
      <c r="Q7" s="13"/>
      <c r="R7">
        <f>(0.8*0.1*2+0.8*0.1)*840*621+3.4*840*40</f>
        <v>239433.6</v>
      </c>
    </row>
    <row r="8" s="2" customFormat="1" ht="54.95" customHeight="1" spans="1:18">
      <c r="A8" s="9">
        <v>5</v>
      </c>
      <c r="B8" s="9" t="s">
        <v>20</v>
      </c>
      <c r="C8" s="9" t="s">
        <v>47</v>
      </c>
      <c r="D8" s="9" t="s">
        <v>22</v>
      </c>
      <c r="E8" s="10" t="s">
        <v>48</v>
      </c>
      <c r="F8" s="9" t="s">
        <v>24</v>
      </c>
      <c r="G8" s="9" t="s">
        <v>49</v>
      </c>
      <c r="H8" s="9" t="s">
        <v>39</v>
      </c>
      <c r="I8" s="12">
        <v>26</v>
      </c>
      <c r="J8" s="12">
        <v>26</v>
      </c>
      <c r="K8" s="9">
        <v>0</v>
      </c>
      <c r="L8" s="10" t="s">
        <v>50</v>
      </c>
      <c r="M8" s="9" t="s">
        <v>28</v>
      </c>
      <c r="N8" s="9" t="s">
        <v>51</v>
      </c>
      <c r="O8" s="9">
        <v>2021</v>
      </c>
      <c r="P8" s="9" t="s">
        <v>52</v>
      </c>
      <c r="Q8" s="13"/>
      <c r="R8" s="2">
        <f>(0.6*0.1*2+0.7*0.1)*1400*621+2.6*1400*40</f>
        <v>310786</v>
      </c>
    </row>
    <row r="9" ht="54.95" customHeight="1" spans="1:18">
      <c r="A9" s="9">
        <v>6</v>
      </c>
      <c r="B9" s="9" t="s">
        <v>20</v>
      </c>
      <c r="C9" s="9" t="s">
        <v>21</v>
      </c>
      <c r="D9" s="9" t="s">
        <v>22</v>
      </c>
      <c r="E9" s="10" t="s">
        <v>53</v>
      </c>
      <c r="F9" s="9" t="s">
        <v>24</v>
      </c>
      <c r="G9" s="9" t="s">
        <v>54</v>
      </c>
      <c r="H9" s="9" t="s">
        <v>26</v>
      </c>
      <c r="I9" s="12">
        <v>19.5</v>
      </c>
      <c r="J9" s="12">
        <v>19.5</v>
      </c>
      <c r="K9" s="9">
        <v>0</v>
      </c>
      <c r="L9" s="10" t="s">
        <v>55</v>
      </c>
      <c r="M9" s="9" t="s">
        <v>28</v>
      </c>
      <c r="N9" s="9" t="s">
        <v>56</v>
      </c>
      <c r="O9" s="9">
        <v>2021</v>
      </c>
      <c r="P9" s="9" t="s">
        <v>52</v>
      </c>
      <c r="Q9" s="13"/>
      <c r="R9">
        <f>500*3*135</f>
        <v>202500</v>
      </c>
    </row>
    <row r="10" ht="54.95" customHeight="1" spans="1:18">
      <c r="A10" s="9">
        <v>7</v>
      </c>
      <c r="B10" s="9" t="s">
        <v>20</v>
      </c>
      <c r="C10" s="9" t="s">
        <v>21</v>
      </c>
      <c r="D10" s="9" t="s">
        <v>22</v>
      </c>
      <c r="E10" s="10" t="s">
        <v>57</v>
      </c>
      <c r="F10" s="9" t="s">
        <v>24</v>
      </c>
      <c r="G10" s="9" t="s">
        <v>58</v>
      </c>
      <c r="H10" s="9" t="s">
        <v>26</v>
      </c>
      <c r="I10" s="12">
        <v>15.5</v>
      </c>
      <c r="J10" s="12">
        <v>15.5</v>
      </c>
      <c r="K10" s="9">
        <v>0</v>
      </c>
      <c r="L10" s="10" t="s">
        <v>59</v>
      </c>
      <c r="M10" s="9" t="s">
        <v>28</v>
      </c>
      <c r="N10" s="9" t="s">
        <v>60</v>
      </c>
      <c r="O10" s="9">
        <v>2021</v>
      </c>
      <c r="P10" s="9" t="s">
        <v>61</v>
      </c>
      <c r="Q10" s="13"/>
      <c r="R10">
        <f>383*3*135</f>
        <v>155115</v>
      </c>
    </row>
    <row r="11" ht="54.95" customHeight="1" spans="1:18">
      <c r="A11" s="9">
        <v>8</v>
      </c>
      <c r="B11" s="9" t="s">
        <v>20</v>
      </c>
      <c r="C11" s="9" t="s">
        <v>62</v>
      </c>
      <c r="D11" s="9" t="s">
        <v>22</v>
      </c>
      <c r="E11" s="10" t="s">
        <v>63</v>
      </c>
      <c r="F11" s="9" t="s">
        <v>24</v>
      </c>
      <c r="G11" s="9" t="s">
        <v>64</v>
      </c>
      <c r="H11" s="9" t="s">
        <v>39</v>
      </c>
      <c r="I11" s="12">
        <v>17.5</v>
      </c>
      <c r="J11" s="12">
        <v>17.5</v>
      </c>
      <c r="K11" s="9">
        <v>0</v>
      </c>
      <c r="L11" s="10" t="s">
        <v>65</v>
      </c>
      <c r="M11" s="9" t="s">
        <v>28</v>
      </c>
      <c r="N11" s="9" t="s">
        <v>66</v>
      </c>
      <c r="O11" s="9">
        <v>2021</v>
      </c>
      <c r="P11" s="9" t="s">
        <v>67</v>
      </c>
      <c r="Q11" s="13"/>
      <c r="R11">
        <f>(0.6*0.1*2+0.7*0.1)*700*621+2.6*700*40</f>
        <v>155393</v>
      </c>
    </row>
    <row r="12" ht="54.95" customHeight="1" spans="1:18">
      <c r="A12" s="9">
        <v>9</v>
      </c>
      <c r="B12" s="9" t="s">
        <v>20</v>
      </c>
      <c r="C12" s="9" t="s">
        <v>68</v>
      </c>
      <c r="D12" s="9" t="s">
        <v>22</v>
      </c>
      <c r="E12" s="10" t="s">
        <v>63</v>
      </c>
      <c r="F12" s="9" t="s">
        <v>24</v>
      </c>
      <c r="G12" s="9" t="s">
        <v>69</v>
      </c>
      <c r="H12" s="9" t="s">
        <v>39</v>
      </c>
      <c r="I12" s="12">
        <v>17.5</v>
      </c>
      <c r="J12" s="12">
        <v>17.5</v>
      </c>
      <c r="K12" s="9">
        <v>0</v>
      </c>
      <c r="L12" s="10" t="s">
        <v>70</v>
      </c>
      <c r="M12" s="9" t="s">
        <v>28</v>
      </c>
      <c r="N12" s="9" t="s">
        <v>71</v>
      </c>
      <c r="O12" s="9">
        <v>2021</v>
      </c>
      <c r="P12" s="9" t="s">
        <v>67</v>
      </c>
      <c r="Q12" s="13"/>
      <c r="R12">
        <f>(0.6*0.1*2+0.7*0.1)*700*621+2.6*700*40</f>
        <v>155393</v>
      </c>
    </row>
    <row r="13" s="2" customFormat="1" ht="54.95" customHeight="1" spans="1:18">
      <c r="A13" s="9">
        <v>10</v>
      </c>
      <c r="B13" s="9" t="s">
        <v>20</v>
      </c>
      <c r="C13" s="9" t="s">
        <v>31</v>
      </c>
      <c r="D13" s="9" t="s">
        <v>22</v>
      </c>
      <c r="E13" s="10" t="s">
        <v>72</v>
      </c>
      <c r="F13" s="9" t="s">
        <v>24</v>
      </c>
      <c r="G13" s="9" t="s">
        <v>73</v>
      </c>
      <c r="H13" s="9" t="s">
        <v>26</v>
      </c>
      <c r="I13" s="9">
        <v>27.5</v>
      </c>
      <c r="J13" s="9">
        <v>27.5</v>
      </c>
      <c r="K13" s="9">
        <v>0</v>
      </c>
      <c r="L13" s="10" t="s">
        <v>74</v>
      </c>
      <c r="M13" s="9" t="s">
        <v>28</v>
      </c>
      <c r="N13" s="9" t="s">
        <v>75</v>
      </c>
      <c r="O13" s="9">
        <v>2021</v>
      </c>
      <c r="P13" s="9" t="s">
        <v>76</v>
      </c>
      <c r="Q13" s="13"/>
      <c r="R13" s="2">
        <f>700*3*135</f>
        <v>283500</v>
      </c>
    </row>
    <row r="14" ht="54.95" customHeight="1" spans="1:18">
      <c r="A14" s="9">
        <v>11</v>
      </c>
      <c r="B14" s="9" t="s">
        <v>20</v>
      </c>
      <c r="C14" s="9" t="s">
        <v>77</v>
      </c>
      <c r="D14" s="9" t="s">
        <v>22</v>
      </c>
      <c r="E14" s="10" t="s">
        <v>78</v>
      </c>
      <c r="F14" s="9" t="s">
        <v>24</v>
      </c>
      <c r="G14" s="9" t="s">
        <v>79</v>
      </c>
      <c r="H14" s="9" t="s">
        <v>26</v>
      </c>
      <c r="I14" s="9">
        <v>15</v>
      </c>
      <c r="J14" s="9">
        <v>15</v>
      </c>
      <c r="K14" s="9">
        <v>0</v>
      </c>
      <c r="L14" s="10" t="s">
        <v>80</v>
      </c>
      <c r="M14" s="9" t="s">
        <v>28</v>
      </c>
      <c r="N14" s="9" t="s">
        <v>81</v>
      </c>
      <c r="O14" s="9">
        <v>2021</v>
      </c>
      <c r="P14" s="9" t="s">
        <v>82</v>
      </c>
      <c r="Q14" s="13"/>
      <c r="R14">
        <f>380*2.8*135</f>
        <v>143640</v>
      </c>
    </row>
    <row r="15" ht="54.95" customHeight="1" spans="1:18">
      <c r="A15" s="9">
        <v>12</v>
      </c>
      <c r="B15" s="9" t="s">
        <v>20</v>
      </c>
      <c r="C15" s="9" t="s">
        <v>68</v>
      </c>
      <c r="D15" s="9" t="s">
        <v>22</v>
      </c>
      <c r="E15" s="10" t="s">
        <v>83</v>
      </c>
      <c r="F15" s="9" t="s">
        <v>24</v>
      </c>
      <c r="G15" s="9" t="s">
        <v>84</v>
      </c>
      <c r="H15" s="9" t="s">
        <v>39</v>
      </c>
      <c r="I15" s="12">
        <v>18.5</v>
      </c>
      <c r="J15" s="12">
        <v>18.5</v>
      </c>
      <c r="K15" s="9">
        <v>0</v>
      </c>
      <c r="L15" s="10" t="s">
        <v>85</v>
      </c>
      <c r="M15" s="9" t="s">
        <v>28</v>
      </c>
      <c r="N15" s="9" t="s">
        <v>86</v>
      </c>
      <c r="O15" s="9">
        <v>2021</v>
      </c>
      <c r="P15" s="9" t="s">
        <v>82</v>
      </c>
      <c r="Q15" s="13"/>
      <c r="R15">
        <f>(0.8*0.1*2+0.8*0.1)*800*621+3.4*800*40</f>
        <v>228032</v>
      </c>
    </row>
    <row r="16" ht="54.95" customHeight="1" spans="1:18">
      <c r="A16" s="9">
        <v>13</v>
      </c>
      <c r="B16" s="9" t="s">
        <v>20</v>
      </c>
      <c r="C16" s="9" t="s">
        <v>68</v>
      </c>
      <c r="D16" s="9" t="s">
        <v>22</v>
      </c>
      <c r="E16" s="10" t="s">
        <v>87</v>
      </c>
      <c r="F16" s="9" t="s">
        <v>24</v>
      </c>
      <c r="G16" s="9" t="s">
        <v>88</v>
      </c>
      <c r="H16" s="9" t="s">
        <v>39</v>
      </c>
      <c r="I16" s="12">
        <v>15</v>
      </c>
      <c r="J16" s="12">
        <v>15</v>
      </c>
      <c r="K16" s="9">
        <v>0</v>
      </c>
      <c r="L16" s="10" t="s">
        <v>89</v>
      </c>
      <c r="M16" s="9" t="s">
        <v>28</v>
      </c>
      <c r="N16" s="9" t="s">
        <v>90</v>
      </c>
      <c r="O16" s="9">
        <v>2021</v>
      </c>
      <c r="P16" s="9" t="s">
        <v>82</v>
      </c>
      <c r="Q16" s="13"/>
      <c r="R16">
        <f>(0.8*0.1*2+0.8*0.1)*500*621+3.4*500*40</f>
        <v>142520</v>
      </c>
    </row>
    <row r="17" ht="54.95" customHeight="1" spans="1:18">
      <c r="A17" s="9">
        <v>14</v>
      </c>
      <c r="B17" s="9" t="s">
        <v>20</v>
      </c>
      <c r="C17" s="9" t="s">
        <v>91</v>
      </c>
      <c r="D17" s="9" t="s">
        <v>22</v>
      </c>
      <c r="E17" s="10" t="s">
        <v>53</v>
      </c>
      <c r="F17" s="9" t="s">
        <v>24</v>
      </c>
      <c r="G17" s="9" t="s">
        <v>92</v>
      </c>
      <c r="H17" s="9" t="s">
        <v>26</v>
      </c>
      <c r="I17" s="12">
        <v>19.5</v>
      </c>
      <c r="J17" s="12">
        <v>19.5</v>
      </c>
      <c r="K17" s="9">
        <v>0</v>
      </c>
      <c r="L17" s="10" t="s">
        <v>93</v>
      </c>
      <c r="M17" s="9" t="s">
        <v>28</v>
      </c>
      <c r="N17" s="9" t="s">
        <v>94</v>
      </c>
      <c r="O17" s="9">
        <v>2021</v>
      </c>
      <c r="P17" s="9" t="s">
        <v>95</v>
      </c>
      <c r="Q17" s="13"/>
      <c r="R17">
        <f>500*3*135</f>
        <v>202500</v>
      </c>
    </row>
    <row r="18" ht="54.95" customHeight="1" spans="1:18">
      <c r="A18" s="9">
        <v>15</v>
      </c>
      <c r="B18" s="9" t="s">
        <v>20</v>
      </c>
      <c r="C18" s="9" t="s">
        <v>96</v>
      </c>
      <c r="D18" s="9" t="s">
        <v>22</v>
      </c>
      <c r="E18" s="10" t="s">
        <v>97</v>
      </c>
      <c r="F18" s="9" t="s">
        <v>24</v>
      </c>
      <c r="G18" s="9" t="s">
        <v>98</v>
      </c>
      <c r="H18" s="9" t="s">
        <v>99</v>
      </c>
      <c r="I18" s="9">
        <v>16</v>
      </c>
      <c r="J18" s="9">
        <v>16</v>
      </c>
      <c r="K18" s="9">
        <v>0</v>
      </c>
      <c r="L18" s="10" t="s">
        <v>100</v>
      </c>
      <c r="M18" s="9" t="s">
        <v>28</v>
      </c>
      <c r="N18" s="9" t="s">
        <v>101</v>
      </c>
      <c r="O18" s="9">
        <v>2021</v>
      </c>
      <c r="P18" s="9" t="s">
        <v>102</v>
      </c>
      <c r="Q18" s="13"/>
      <c r="R18">
        <v>400000</v>
      </c>
    </row>
    <row r="19" s="2" customFormat="1" ht="54.95" customHeight="1" spans="1:18">
      <c r="A19" s="9">
        <v>16</v>
      </c>
      <c r="B19" s="9" t="s">
        <v>20</v>
      </c>
      <c r="C19" s="9" t="s">
        <v>103</v>
      </c>
      <c r="D19" s="9" t="s">
        <v>22</v>
      </c>
      <c r="E19" s="10" t="s">
        <v>104</v>
      </c>
      <c r="F19" s="9" t="s">
        <v>24</v>
      </c>
      <c r="G19" s="9" t="s">
        <v>105</v>
      </c>
      <c r="H19" s="9" t="s">
        <v>26</v>
      </c>
      <c r="I19" s="12">
        <v>45</v>
      </c>
      <c r="J19" s="12">
        <v>45</v>
      </c>
      <c r="K19" s="9">
        <v>0</v>
      </c>
      <c r="L19" s="10" t="s">
        <v>106</v>
      </c>
      <c r="M19" s="9" t="s">
        <v>28</v>
      </c>
      <c r="N19" s="9" t="s">
        <v>107</v>
      </c>
      <c r="O19" s="9">
        <v>2021</v>
      </c>
      <c r="P19" s="9" t="s">
        <v>108</v>
      </c>
      <c r="Q19" s="13"/>
      <c r="R19" s="2">
        <f>1280*3*135</f>
        <v>518400</v>
      </c>
    </row>
    <row r="20" ht="54.95" customHeight="1" spans="1:18">
      <c r="A20" s="9">
        <v>17</v>
      </c>
      <c r="B20" s="9" t="s">
        <v>20</v>
      </c>
      <c r="C20" s="9" t="s">
        <v>103</v>
      </c>
      <c r="D20" s="9" t="s">
        <v>22</v>
      </c>
      <c r="E20" s="10" t="s">
        <v>109</v>
      </c>
      <c r="F20" s="9" t="s">
        <v>24</v>
      </c>
      <c r="G20" s="9" t="s">
        <v>110</v>
      </c>
      <c r="H20" s="9" t="s">
        <v>26</v>
      </c>
      <c r="I20" s="12">
        <v>21.5</v>
      </c>
      <c r="J20" s="12">
        <v>21.5</v>
      </c>
      <c r="K20" s="9">
        <v>0</v>
      </c>
      <c r="L20" s="10" t="s">
        <v>111</v>
      </c>
      <c r="M20" s="9" t="s">
        <v>28</v>
      </c>
      <c r="N20" s="9" t="s">
        <v>94</v>
      </c>
      <c r="O20" s="9">
        <v>2021</v>
      </c>
      <c r="P20" s="9" t="s">
        <v>108</v>
      </c>
      <c r="Q20" s="13"/>
      <c r="R20">
        <f>530*3*135</f>
        <v>214650</v>
      </c>
    </row>
    <row r="21" s="3" customFormat="1" ht="54.95" customHeight="1" spans="1:18">
      <c r="A21" s="9">
        <v>18</v>
      </c>
      <c r="B21" s="9" t="s">
        <v>20</v>
      </c>
      <c r="C21" s="9" t="s">
        <v>103</v>
      </c>
      <c r="D21" s="9" t="s">
        <v>22</v>
      </c>
      <c r="E21" s="10" t="s">
        <v>112</v>
      </c>
      <c r="F21" s="9" t="s">
        <v>24</v>
      </c>
      <c r="G21" s="9" t="s">
        <v>113</v>
      </c>
      <c r="H21" s="9" t="s">
        <v>26</v>
      </c>
      <c r="I21" s="12">
        <v>23.5</v>
      </c>
      <c r="J21" s="12">
        <v>23.5</v>
      </c>
      <c r="K21" s="9">
        <v>0</v>
      </c>
      <c r="L21" s="10" t="s">
        <v>114</v>
      </c>
      <c r="M21" s="9" t="s">
        <v>28</v>
      </c>
      <c r="N21" s="9" t="s">
        <v>115</v>
      </c>
      <c r="O21" s="9">
        <v>2021</v>
      </c>
      <c r="P21" s="9" t="s">
        <v>116</v>
      </c>
      <c r="Q21" s="13"/>
      <c r="R21" s="3">
        <f>600*3*135</f>
        <v>243000</v>
      </c>
    </row>
    <row r="22" s="2" customFormat="1" ht="54.95" customHeight="1" spans="1:18">
      <c r="A22" s="9">
        <v>19</v>
      </c>
      <c r="B22" s="9" t="s">
        <v>20</v>
      </c>
      <c r="C22" s="9" t="s">
        <v>103</v>
      </c>
      <c r="D22" s="9" t="s">
        <v>22</v>
      </c>
      <c r="E22" s="10" t="s">
        <v>117</v>
      </c>
      <c r="F22" s="9" t="s">
        <v>24</v>
      </c>
      <c r="G22" s="9" t="s">
        <v>118</v>
      </c>
      <c r="H22" s="9" t="s">
        <v>26</v>
      </c>
      <c r="I22" s="12">
        <v>26.5</v>
      </c>
      <c r="J22" s="12">
        <v>26.5</v>
      </c>
      <c r="K22" s="9">
        <v>0</v>
      </c>
      <c r="L22" s="10" t="s">
        <v>119</v>
      </c>
      <c r="M22" s="9" t="s">
        <v>28</v>
      </c>
      <c r="N22" s="9" t="s">
        <v>120</v>
      </c>
      <c r="O22" s="9">
        <v>2021</v>
      </c>
      <c r="P22" s="9" t="s">
        <v>116</v>
      </c>
      <c r="Q22" s="13"/>
      <c r="R22" s="2">
        <f>686*3*135</f>
        <v>277830</v>
      </c>
    </row>
    <row r="23" s="2" customFormat="1" ht="54.95" customHeight="1" spans="1:18">
      <c r="A23" s="9">
        <v>20</v>
      </c>
      <c r="B23" s="9" t="s">
        <v>20</v>
      </c>
      <c r="C23" s="9" t="s">
        <v>103</v>
      </c>
      <c r="D23" s="9" t="s">
        <v>22</v>
      </c>
      <c r="E23" s="10" t="s">
        <v>121</v>
      </c>
      <c r="F23" s="9" t="s">
        <v>24</v>
      </c>
      <c r="G23" s="9" t="s">
        <v>122</v>
      </c>
      <c r="H23" s="9" t="s">
        <v>26</v>
      </c>
      <c r="I23" s="9">
        <v>28.5</v>
      </c>
      <c r="J23" s="9">
        <v>28.5</v>
      </c>
      <c r="K23" s="9">
        <v>0</v>
      </c>
      <c r="L23" s="10" t="s">
        <v>123</v>
      </c>
      <c r="M23" s="9" t="s">
        <v>28</v>
      </c>
      <c r="N23" s="9" t="s">
        <v>124</v>
      </c>
      <c r="O23" s="9">
        <v>2021</v>
      </c>
      <c r="P23" s="9" t="s">
        <v>116</v>
      </c>
      <c r="Q23" s="13"/>
      <c r="R23" s="2">
        <f>750*2.5*135</f>
        <v>253125</v>
      </c>
    </row>
    <row r="24" ht="54.95" customHeight="1" spans="1:18">
      <c r="A24" s="9">
        <v>21</v>
      </c>
      <c r="B24" s="9" t="s">
        <v>20</v>
      </c>
      <c r="C24" s="9" t="s">
        <v>31</v>
      </c>
      <c r="D24" s="9" t="s">
        <v>22</v>
      </c>
      <c r="E24" s="10" t="s">
        <v>125</v>
      </c>
      <c r="F24" s="9" t="s">
        <v>24</v>
      </c>
      <c r="G24" s="9" t="s">
        <v>126</v>
      </c>
      <c r="H24" s="9" t="s">
        <v>26</v>
      </c>
      <c r="I24" s="12">
        <v>21</v>
      </c>
      <c r="J24" s="12">
        <v>21</v>
      </c>
      <c r="K24" s="9">
        <v>0</v>
      </c>
      <c r="L24" s="10" t="s">
        <v>127</v>
      </c>
      <c r="M24" s="9" t="s">
        <v>28</v>
      </c>
      <c r="N24" s="9" t="s">
        <v>29</v>
      </c>
      <c r="O24" s="9">
        <v>2021</v>
      </c>
      <c r="P24" s="9" t="s">
        <v>30</v>
      </c>
      <c r="Q24" s="14"/>
      <c r="R24">
        <f>430*3*135</f>
        <v>174150</v>
      </c>
    </row>
    <row r="25" ht="54.95" customHeight="1" spans="1:17">
      <c r="A25" s="9">
        <v>22</v>
      </c>
      <c r="B25" s="9" t="s">
        <v>20</v>
      </c>
      <c r="C25" s="9" t="s">
        <v>47</v>
      </c>
      <c r="D25" s="9" t="s">
        <v>22</v>
      </c>
      <c r="E25" s="10" t="s">
        <v>128</v>
      </c>
      <c r="F25" s="9" t="s">
        <v>24</v>
      </c>
      <c r="G25" s="9" t="s">
        <v>129</v>
      </c>
      <c r="H25" s="9" t="s">
        <v>130</v>
      </c>
      <c r="I25" s="9">
        <v>15</v>
      </c>
      <c r="J25" s="9">
        <v>15</v>
      </c>
      <c r="K25" s="9">
        <v>0</v>
      </c>
      <c r="L25" s="10" t="s">
        <v>131</v>
      </c>
      <c r="M25" s="9" t="s">
        <v>28</v>
      </c>
      <c r="N25" s="9" t="s">
        <v>132</v>
      </c>
      <c r="O25" s="9">
        <v>2021</v>
      </c>
      <c r="P25" s="9" t="s">
        <v>52</v>
      </c>
      <c r="Q25" s="14"/>
    </row>
    <row r="26" ht="54.95" customHeight="1" spans="1:17">
      <c r="A26" s="9">
        <v>23</v>
      </c>
      <c r="B26" s="9" t="s">
        <v>20</v>
      </c>
      <c r="C26" s="9" t="s">
        <v>133</v>
      </c>
      <c r="D26" s="9" t="s">
        <v>22</v>
      </c>
      <c r="E26" s="10" t="s">
        <v>134</v>
      </c>
      <c r="F26" s="9" t="s">
        <v>24</v>
      </c>
      <c r="G26" s="9" t="s">
        <v>135</v>
      </c>
      <c r="H26" s="9" t="s">
        <v>136</v>
      </c>
      <c r="I26" s="9">
        <v>18</v>
      </c>
      <c r="J26" s="9">
        <v>18</v>
      </c>
      <c r="K26" s="9">
        <v>0</v>
      </c>
      <c r="L26" s="10" t="s">
        <v>137</v>
      </c>
      <c r="M26" s="9" t="s">
        <v>28</v>
      </c>
      <c r="N26" s="9" t="s">
        <v>115</v>
      </c>
      <c r="O26" s="9">
        <v>2021</v>
      </c>
      <c r="P26" s="9" t="s">
        <v>102</v>
      </c>
      <c r="Q26" s="14"/>
    </row>
    <row r="27" ht="54.95" customHeight="1" spans="1:17">
      <c r="A27" s="9">
        <v>24</v>
      </c>
      <c r="B27" s="9" t="s">
        <v>20</v>
      </c>
      <c r="C27" s="9" t="s">
        <v>138</v>
      </c>
      <c r="D27" s="9" t="s">
        <v>22</v>
      </c>
      <c r="E27" s="10" t="s">
        <v>139</v>
      </c>
      <c r="F27" s="9" t="s">
        <v>24</v>
      </c>
      <c r="G27" s="9" t="s">
        <v>140</v>
      </c>
      <c r="H27" s="9" t="s">
        <v>136</v>
      </c>
      <c r="I27" s="9">
        <v>24</v>
      </c>
      <c r="J27" s="9">
        <v>24</v>
      </c>
      <c r="K27" s="9">
        <v>0</v>
      </c>
      <c r="L27" s="10" t="s">
        <v>141</v>
      </c>
      <c r="M27" s="9" t="s">
        <v>28</v>
      </c>
      <c r="N27" s="9" t="s">
        <v>142</v>
      </c>
      <c r="O27" s="9">
        <v>2021</v>
      </c>
      <c r="P27" s="9" t="s">
        <v>116</v>
      </c>
      <c r="Q27" s="14"/>
    </row>
    <row r="28" ht="54.95" customHeight="1" spans="1:17">
      <c r="A28" s="9">
        <v>25</v>
      </c>
      <c r="B28" s="9" t="s">
        <v>20</v>
      </c>
      <c r="C28" s="9" t="s">
        <v>143</v>
      </c>
      <c r="D28" s="9" t="s">
        <v>22</v>
      </c>
      <c r="E28" s="10" t="s">
        <v>144</v>
      </c>
      <c r="F28" s="9" t="s">
        <v>24</v>
      </c>
      <c r="G28" s="9" t="s">
        <v>145</v>
      </c>
      <c r="H28" s="9" t="s">
        <v>136</v>
      </c>
      <c r="I28" s="9">
        <v>18</v>
      </c>
      <c r="J28" s="9">
        <v>18</v>
      </c>
      <c r="K28" s="9">
        <v>0</v>
      </c>
      <c r="L28" s="10" t="s">
        <v>146</v>
      </c>
      <c r="M28" s="9" t="s">
        <v>28</v>
      </c>
      <c r="N28" s="9" t="s">
        <v>29</v>
      </c>
      <c r="O28" s="9">
        <v>2021</v>
      </c>
      <c r="P28" s="9" t="s">
        <v>24</v>
      </c>
      <c r="Q28" s="14"/>
    </row>
    <row r="29" ht="54.95" customHeight="1" spans="1:17">
      <c r="A29" s="9">
        <v>26</v>
      </c>
      <c r="B29" s="9" t="s">
        <v>20</v>
      </c>
      <c r="C29" s="9" t="s">
        <v>147</v>
      </c>
      <c r="D29" s="9" t="s">
        <v>22</v>
      </c>
      <c r="E29" s="10" t="s">
        <v>148</v>
      </c>
      <c r="F29" s="9" t="s">
        <v>149</v>
      </c>
      <c r="G29" s="9" t="s">
        <v>150</v>
      </c>
      <c r="H29" s="9" t="s">
        <v>151</v>
      </c>
      <c r="I29" s="9">
        <v>13</v>
      </c>
      <c r="J29" s="9">
        <v>13</v>
      </c>
      <c r="K29" s="9">
        <v>0</v>
      </c>
      <c r="L29" s="10" t="s">
        <v>152</v>
      </c>
      <c r="M29" s="9" t="s">
        <v>153</v>
      </c>
      <c r="N29" s="9" t="s">
        <v>154</v>
      </c>
      <c r="O29" s="9">
        <v>2021</v>
      </c>
      <c r="P29" s="9" t="s">
        <v>155</v>
      </c>
      <c r="Q29" s="13"/>
    </row>
    <row r="30" ht="54.95" customHeight="1" spans="1:17">
      <c r="A30" s="9">
        <v>27</v>
      </c>
      <c r="B30" s="9" t="s">
        <v>20</v>
      </c>
      <c r="C30" s="9" t="s">
        <v>147</v>
      </c>
      <c r="D30" s="9" t="s">
        <v>22</v>
      </c>
      <c r="E30" s="10" t="s">
        <v>156</v>
      </c>
      <c r="F30" s="9" t="s">
        <v>149</v>
      </c>
      <c r="G30" s="9" t="s">
        <v>157</v>
      </c>
      <c r="H30" s="9" t="s">
        <v>151</v>
      </c>
      <c r="I30" s="9">
        <v>15</v>
      </c>
      <c r="J30" s="9">
        <v>15</v>
      </c>
      <c r="K30" s="9">
        <v>0</v>
      </c>
      <c r="L30" s="10" t="s">
        <v>158</v>
      </c>
      <c r="M30" s="9" t="s">
        <v>153</v>
      </c>
      <c r="N30" s="9" t="s">
        <v>159</v>
      </c>
      <c r="O30" s="9">
        <v>2021</v>
      </c>
      <c r="P30" s="9" t="s">
        <v>160</v>
      </c>
      <c r="Q30" s="13"/>
    </row>
    <row r="31" ht="54.95" customHeight="1" spans="1:17">
      <c r="A31" s="9">
        <v>28</v>
      </c>
      <c r="B31" s="9" t="s">
        <v>20</v>
      </c>
      <c r="C31" s="9" t="s">
        <v>147</v>
      </c>
      <c r="D31" s="9" t="s">
        <v>22</v>
      </c>
      <c r="E31" s="10" t="s">
        <v>161</v>
      </c>
      <c r="F31" s="9" t="s">
        <v>149</v>
      </c>
      <c r="G31" s="9" t="s">
        <v>162</v>
      </c>
      <c r="H31" s="9" t="s">
        <v>151</v>
      </c>
      <c r="I31" s="9">
        <v>13.5</v>
      </c>
      <c r="J31" s="9">
        <v>13.5</v>
      </c>
      <c r="K31" s="9">
        <v>0</v>
      </c>
      <c r="L31" s="10" t="s">
        <v>163</v>
      </c>
      <c r="M31" s="9" t="s">
        <v>153</v>
      </c>
      <c r="N31" s="9" t="s">
        <v>164</v>
      </c>
      <c r="O31" s="9">
        <v>2021</v>
      </c>
      <c r="P31" s="9" t="s">
        <v>165</v>
      </c>
      <c r="Q31" s="13"/>
    </row>
    <row r="32" ht="54.95" customHeight="1" spans="1:17">
      <c r="A32" s="9">
        <v>29</v>
      </c>
      <c r="B32" s="9" t="s">
        <v>20</v>
      </c>
      <c r="C32" s="9" t="s">
        <v>147</v>
      </c>
      <c r="D32" s="9" t="s">
        <v>22</v>
      </c>
      <c r="E32" s="10" t="s">
        <v>166</v>
      </c>
      <c r="F32" s="9" t="s">
        <v>149</v>
      </c>
      <c r="G32" s="9" t="s">
        <v>167</v>
      </c>
      <c r="H32" s="9" t="s">
        <v>151</v>
      </c>
      <c r="I32" s="9">
        <v>9.2</v>
      </c>
      <c r="J32" s="9">
        <v>9.2</v>
      </c>
      <c r="K32" s="9">
        <v>0</v>
      </c>
      <c r="L32" s="10" t="s">
        <v>168</v>
      </c>
      <c r="M32" s="9" t="s">
        <v>153</v>
      </c>
      <c r="N32" s="9" t="s">
        <v>169</v>
      </c>
      <c r="O32" s="9">
        <v>2021</v>
      </c>
      <c r="P32" s="9" t="s">
        <v>170</v>
      </c>
      <c r="Q32" s="9"/>
    </row>
    <row r="33" ht="54.95" customHeight="1" spans="1:17">
      <c r="A33" s="9">
        <v>30</v>
      </c>
      <c r="B33" s="9" t="s">
        <v>20</v>
      </c>
      <c r="C33" s="9" t="s">
        <v>147</v>
      </c>
      <c r="D33" s="9" t="s">
        <v>22</v>
      </c>
      <c r="E33" s="10" t="s">
        <v>171</v>
      </c>
      <c r="F33" s="9" t="s">
        <v>149</v>
      </c>
      <c r="G33" s="9" t="s">
        <v>172</v>
      </c>
      <c r="H33" s="9" t="s">
        <v>151</v>
      </c>
      <c r="I33" s="9">
        <v>5</v>
      </c>
      <c r="J33" s="9">
        <v>5</v>
      </c>
      <c r="K33" s="9">
        <v>0</v>
      </c>
      <c r="L33" s="10" t="s">
        <v>173</v>
      </c>
      <c r="M33" s="9" t="s">
        <v>153</v>
      </c>
      <c r="N33" s="9" t="s">
        <v>174</v>
      </c>
      <c r="O33" s="9">
        <v>2021</v>
      </c>
      <c r="P33" s="9" t="s">
        <v>172</v>
      </c>
      <c r="Q33" s="9"/>
    </row>
    <row r="34" ht="54.95" customHeight="1" spans="1:17">
      <c r="A34" s="9">
        <v>31</v>
      </c>
      <c r="B34" s="9" t="s">
        <v>20</v>
      </c>
      <c r="C34" s="9" t="s">
        <v>147</v>
      </c>
      <c r="D34" s="9" t="s">
        <v>22</v>
      </c>
      <c r="E34" s="10" t="s">
        <v>175</v>
      </c>
      <c r="F34" s="9" t="s">
        <v>149</v>
      </c>
      <c r="G34" s="9" t="s">
        <v>176</v>
      </c>
      <c r="H34" s="9" t="s">
        <v>151</v>
      </c>
      <c r="I34" s="9">
        <v>7.5</v>
      </c>
      <c r="J34" s="9">
        <v>7.5</v>
      </c>
      <c r="K34" s="9">
        <v>0</v>
      </c>
      <c r="L34" s="10" t="s">
        <v>177</v>
      </c>
      <c r="M34" s="9" t="s">
        <v>153</v>
      </c>
      <c r="N34" s="9" t="s">
        <v>178</v>
      </c>
      <c r="O34" s="9">
        <v>2021</v>
      </c>
      <c r="P34" s="9" t="s">
        <v>176</v>
      </c>
      <c r="Q34" s="9"/>
    </row>
    <row r="35" ht="54.95" customHeight="1" spans="1:17">
      <c r="A35" s="9">
        <v>32</v>
      </c>
      <c r="B35" s="9" t="s">
        <v>20</v>
      </c>
      <c r="C35" s="9" t="s">
        <v>147</v>
      </c>
      <c r="D35" s="9" t="s">
        <v>22</v>
      </c>
      <c r="E35" s="10" t="s">
        <v>179</v>
      </c>
      <c r="F35" s="9" t="s">
        <v>149</v>
      </c>
      <c r="G35" s="9" t="s">
        <v>180</v>
      </c>
      <c r="H35" s="9" t="s">
        <v>151</v>
      </c>
      <c r="I35" s="9">
        <v>19</v>
      </c>
      <c r="J35" s="9">
        <v>19</v>
      </c>
      <c r="K35" s="9">
        <v>0</v>
      </c>
      <c r="L35" s="10" t="s">
        <v>181</v>
      </c>
      <c r="M35" s="9" t="s">
        <v>153</v>
      </c>
      <c r="N35" s="9" t="s">
        <v>182</v>
      </c>
      <c r="O35" s="9">
        <v>2021</v>
      </c>
      <c r="P35" s="9" t="s">
        <v>183</v>
      </c>
      <c r="Q35" s="9"/>
    </row>
    <row r="36" ht="54.95" customHeight="1" spans="1:17">
      <c r="A36" s="9">
        <v>33</v>
      </c>
      <c r="B36" s="9" t="s">
        <v>20</v>
      </c>
      <c r="C36" s="9" t="s">
        <v>147</v>
      </c>
      <c r="D36" s="9" t="s">
        <v>22</v>
      </c>
      <c r="E36" s="10" t="s">
        <v>184</v>
      </c>
      <c r="F36" s="9" t="s">
        <v>149</v>
      </c>
      <c r="G36" s="9" t="s">
        <v>185</v>
      </c>
      <c r="H36" s="9" t="s">
        <v>151</v>
      </c>
      <c r="I36" s="9">
        <v>7</v>
      </c>
      <c r="J36" s="9">
        <v>7</v>
      </c>
      <c r="K36" s="9">
        <v>0</v>
      </c>
      <c r="L36" s="10" t="s">
        <v>177</v>
      </c>
      <c r="M36" s="9" t="s">
        <v>153</v>
      </c>
      <c r="N36" s="9" t="s">
        <v>186</v>
      </c>
      <c r="O36" s="9">
        <v>2021</v>
      </c>
      <c r="P36" s="9" t="s">
        <v>187</v>
      </c>
      <c r="Q36" s="9"/>
    </row>
    <row r="37" ht="54.95" customHeight="1" spans="1:17">
      <c r="A37" s="9">
        <v>34</v>
      </c>
      <c r="B37" s="9" t="s">
        <v>20</v>
      </c>
      <c r="C37" s="9" t="s">
        <v>188</v>
      </c>
      <c r="D37" s="9" t="s">
        <v>22</v>
      </c>
      <c r="E37" s="10" t="s">
        <v>189</v>
      </c>
      <c r="F37" s="9" t="s">
        <v>149</v>
      </c>
      <c r="G37" s="9" t="s">
        <v>190</v>
      </c>
      <c r="H37" s="9" t="s">
        <v>191</v>
      </c>
      <c r="I37" s="9">
        <v>38</v>
      </c>
      <c r="J37" s="9">
        <v>38</v>
      </c>
      <c r="K37" s="9">
        <v>0</v>
      </c>
      <c r="L37" s="10" t="s">
        <v>192</v>
      </c>
      <c r="M37" s="9" t="s">
        <v>193</v>
      </c>
      <c r="N37" s="9" t="s">
        <v>194</v>
      </c>
      <c r="O37" s="9">
        <v>2021</v>
      </c>
      <c r="P37" s="9" t="s">
        <v>183</v>
      </c>
      <c r="Q37" s="9"/>
    </row>
    <row r="38" ht="54.95" customHeight="1" spans="1:17">
      <c r="A38" s="9">
        <v>35</v>
      </c>
      <c r="B38" s="9" t="s">
        <v>20</v>
      </c>
      <c r="C38" s="9" t="s">
        <v>195</v>
      </c>
      <c r="D38" s="9" t="s">
        <v>22</v>
      </c>
      <c r="E38" s="10" t="s">
        <v>196</v>
      </c>
      <c r="F38" s="9" t="s">
        <v>149</v>
      </c>
      <c r="G38" s="9" t="s">
        <v>190</v>
      </c>
      <c r="H38" s="9" t="s">
        <v>197</v>
      </c>
      <c r="I38" s="9">
        <v>22</v>
      </c>
      <c r="J38" s="9">
        <v>22</v>
      </c>
      <c r="K38" s="9">
        <v>0</v>
      </c>
      <c r="L38" s="10" t="s">
        <v>198</v>
      </c>
      <c r="M38" s="9" t="s">
        <v>193</v>
      </c>
      <c r="N38" s="9" t="s">
        <v>194</v>
      </c>
      <c r="O38" s="9">
        <v>2021</v>
      </c>
      <c r="P38" s="9" t="s">
        <v>183</v>
      </c>
      <c r="Q38" s="9"/>
    </row>
    <row r="39" ht="54.95" customHeight="1" spans="1:17">
      <c r="A39" s="9">
        <v>36</v>
      </c>
      <c r="B39" s="9" t="s">
        <v>20</v>
      </c>
      <c r="C39" s="9" t="s">
        <v>199</v>
      </c>
      <c r="D39" s="9" t="s">
        <v>22</v>
      </c>
      <c r="E39" s="10" t="s">
        <v>200</v>
      </c>
      <c r="F39" s="9" t="s">
        <v>149</v>
      </c>
      <c r="G39" s="9" t="s">
        <v>201</v>
      </c>
      <c r="H39" s="9" t="s">
        <v>202</v>
      </c>
      <c r="I39" s="12">
        <v>16.5</v>
      </c>
      <c r="J39" s="12">
        <v>16.5</v>
      </c>
      <c r="K39" s="9">
        <v>0</v>
      </c>
      <c r="L39" s="10" t="s">
        <v>203</v>
      </c>
      <c r="M39" s="9" t="s">
        <v>28</v>
      </c>
      <c r="N39" s="9" t="s">
        <v>204</v>
      </c>
      <c r="O39" s="9">
        <v>2021</v>
      </c>
      <c r="P39" s="9" t="s">
        <v>155</v>
      </c>
      <c r="Q39" s="9"/>
    </row>
    <row r="40" s="2" customFormat="1" ht="54.95" customHeight="1" spans="1:18">
      <c r="A40" s="9">
        <v>37</v>
      </c>
      <c r="B40" s="9" t="s">
        <v>20</v>
      </c>
      <c r="C40" s="9" t="s">
        <v>199</v>
      </c>
      <c r="D40" s="9" t="s">
        <v>22</v>
      </c>
      <c r="E40" s="10" t="s">
        <v>205</v>
      </c>
      <c r="F40" s="9" t="s">
        <v>149</v>
      </c>
      <c r="G40" s="9" t="s">
        <v>206</v>
      </c>
      <c r="H40" s="9" t="s">
        <v>202</v>
      </c>
      <c r="I40" s="12">
        <v>26.5</v>
      </c>
      <c r="J40" s="12">
        <v>26.5</v>
      </c>
      <c r="K40" s="9">
        <v>0</v>
      </c>
      <c r="L40" s="10" t="s">
        <v>207</v>
      </c>
      <c r="M40" s="9" t="s">
        <v>28</v>
      </c>
      <c r="N40" s="9" t="s">
        <v>208</v>
      </c>
      <c r="O40" s="9">
        <v>2021</v>
      </c>
      <c r="P40" s="9" t="s">
        <v>155</v>
      </c>
      <c r="Q40" s="9"/>
      <c r="R40"/>
    </row>
    <row r="41" ht="54.95" customHeight="1" spans="1:17">
      <c r="A41" s="9">
        <v>38</v>
      </c>
      <c r="B41" s="9" t="s">
        <v>20</v>
      </c>
      <c r="C41" s="9" t="s">
        <v>209</v>
      </c>
      <c r="D41" s="9" t="s">
        <v>22</v>
      </c>
      <c r="E41" s="10" t="s">
        <v>210</v>
      </c>
      <c r="F41" s="9" t="s">
        <v>149</v>
      </c>
      <c r="G41" s="9" t="s">
        <v>211</v>
      </c>
      <c r="H41" s="9" t="s">
        <v>212</v>
      </c>
      <c r="I41" s="12">
        <v>16.5</v>
      </c>
      <c r="J41" s="12">
        <v>16.5</v>
      </c>
      <c r="K41" s="9">
        <v>0</v>
      </c>
      <c r="L41" s="10" t="s">
        <v>213</v>
      </c>
      <c r="M41" s="9" t="s">
        <v>28</v>
      </c>
      <c r="N41" s="9" t="s">
        <v>214</v>
      </c>
      <c r="O41" s="9">
        <v>2021</v>
      </c>
      <c r="P41" s="9" t="s">
        <v>176</v>
      </c>
      <c r="Q41" s="9"/>
    </row>
    <row r="42" ht="54.95" customHeight="1" spans="1:17">
      <c r="A42" s="9">
        <v>39</v>
      </c>
      <c r="B42" s="9" t="s">
        <v>20</v>
      </c>
      <c r="C42" s="9" t="s">
        <v>215</v>
      </c>
      <c r="D42" s="9" t="s">
        <v>22</v>
      </c>
      <c r="E42" s="10" t="s">
        <v>216</v>
      </c>
      <c r="F42" s="9" t="s">
        <v>149</v>
      </c>
      <c r="G42" s="9" t="s">
        <v>211</v>
      </c>
      <c r="H42" s="9" t="s">
        <v>217</v>
      </c>
      <c r="I42" s="12">
        <v>16</v>
      </c>
      <c r="J42" s="12">
        <v>16</v>
      </c>
      <c r="K42" s="9">
        <v>0</v>
      </c>
      <c r="L42" s="10" t="s">
        <v>218</v>
      </c>
      <c r="M42" s="9" t="s">
        <v>28</v>
      </c>
      <c r="N42" s="9" t="s">
        <v>219</v>
      </c>
      <c r="O42" s="9">
        <v>2021</v>
      </c>
      <c r="P42" s="9" t="s">
        <v>176</v>
      </c>
      <c r="Q42" s="13"/>
    </row>
    <row r="43" ht="54.95" customHeight="1" spans="1:17">
      <c r="A43" s="9">
        <v>40</v>
      </c>
      <c r="B43" s="9" t="s">
        <v>20</v>
      </c>
      <c r="C43" s="9" t="s">
        <v>209</v>
      </c>
      <c r="D43" s="9" t="s">
        <v>22</v>
      </c>
      <c r="E43" s="10" t="s">
        <v>220</v>
      </c>
      <c r="F43" s="9" t="s">
        <v>149</v>
      </c>
      <c r="G43" s="9" t="s">
        <v>221</v>
      </c>
      <c r="H43" s="9" t="s">
        <v>212</v>
      </c>
      <c r="I43" s="12">
        <v>18.8</v>
      </c>
      <c r="J43" s="12">
        <v>18.8</v>
      </c>
      <c r="K43" s="9">
        <v>0</v>
      </c>
      <c r="L43" s="10" t="s">
        <v>222</v>
      </c>
      <c r="M43" s="9" t="s">
        <v>28</v>
      </c>
      <c r="N43" s="9" t="s">
        <v>223</v>
      </c>
      <c r="O43" s="9">
        <v>2021</v>
      </c>
      <c r="P43" s="9" t="s">
        <v>224</v>
      </c>
      <c r="Q43" s="13"/>
    </row>
    <row r="44" ht="54.95" customHeight="1" spans="1:17">
      <c r="A44" s="9">
        <v>41</v>
      </c>
      <c r="B44" s="9" t="s">
        <v>20</v>
      </c>
      <c r="C44" s="9" t="s">
        <v>215</v>
      </c>
      <c r="D44" s="9" t="s">
        <v>22</v>
      </c>
      <c r="E44" s="10" t="s">
        <v>225</v>
      </c>
      <c r="F44" s="9" t="s">
        <v>149</v>
      </c>
      <c r="G44" s="9" t="s">
        <v>226</v>
      </c>
      <c r="H44" s="9" t="s">
        <v>136</v>
      </c>
      <c r="I44" s="12">
        <v>13</v>
      </c>
      <c r="J44" s="12">
        <v>13</v>
      </c>
      <c r="K44" s="9">
        <v>0</v>
      </c>
      <c r="L44" s="10" t="s">
        <v>227</v>
      </c>
      <c r="M44" s="9" t="s">
        <v>28</v>
      </c>
      <c r="N44" s="9" t="s">
        <v>228</v>
      </c>
      <c r="O44" s="9">
        <v>2021</v>
      </c>
      <c r="P44" s="9" t="s">
        <v>224</v>
      </c>
      <c r="Q44" s="13"/>
    </row>
    <row r="45" ht="54.95" customHeight="1" spans="1:17">
      <c r="A45" s="9">
        <v>42</v>
      </c>
      <c r="B45" s="9" t="s">
        <v>20</v>
      </c>
      <c r="C45" s="9" t="s">
        <v>229</v>
      </c>
      <c r="D45" s="9" t="s">
        <v>22</v>
      </c>
      <c r="E45" s="10" t="s">
        <v>230</v>
      </c>
      <c r="F45" s="9" t="s">
        <v>149</v>
      </c>
      <c r="G45" s="9" t="s">
        <v>231</v>
      </c>
      <c r="H45" s="9" t="s">
        <v>212</v>
      </c>
      <c r="I45" s="12">
        <v>19</v>
      </c>
      <c r="J45" s="12">
        <v>19</v>
      </c>
      <c r="K45" s="9">
        <v>0</v>
      </c>
      <c r="L45" s="10" t="s">
        <v>232</v>
      </c>
      <c r="M45" s="9" t="s">
        <v>28</v>
      </c>
      <c r="N45" s="9" t="s">
        <v>233</v>
      </c>
      <c r="O45" s="9">
        <v>2021</v>
      </c>
      <c r="P45" s="9" t="s">
        <v>183</v>
      </c>
      <c r="Q45" s="13"/>
    </row>
    <row r="46" ht="54.95" customHeight="1" spans="1:17">
      <c r="A46" s="9">
        <v>43</v>
      </c>
      <c r="B46" s="9" t="s">
        <v>20</v>
      </c>
      <c r="C46" s="9" t="s">
        <v>215</v>
      </c>
      <c r="D46" s="9" t="s">
        <v>22</v>
      </c>
      <c r="E46" s="10" t="s">
        <v>234</v>
      </c>
      <c r="F46" s="9" t="s">
        <v>149</v>
      </c>
      <c r="G46" s="9" t="s">
        <v>235</v>
      </c>
      <c r="H46" s="9" t="s">
        <v>202</v>
      </c>
      <c r="I46" s="12">
        <v>17.5</v>
      </c>
      <c r="J46" s="12">
        <v>17.5</v>
      </c>
      <c r="K46" s="9">
        <v>0</v>
      </c>
      <c r="L46" s="10" t="s">
        <v>236</v>
      </c>
      <c r="M46" s="9" t="s">
        <v>28</v>
      </c>
      <c r="N46" s="9" t="s">
        <v>237</v>
      </c>
      <c r="O46" s="9">
        <v>2021</v>
      </c>
      <c r="P46" s="9" t="s">
        <v>238</v>
      </c>
      <c r="Q46" s="13"/>
    </row>
    <row r="47" ht="64" customHeight="1" spans="1:17">
      <c r="A47" s="9">
        <v>44</v>
      </c>
      <c r="B47" s="9" t="s">
        <v>20</v>
      </c>
      <c r="C47" s="9" t="s">
        <v>239</v>
      </c>
      <c r="D47" s="9" t="s">
        <v>22</v>
      </c>
      <c r="E47" s="10" t="s">
        <v>240</v>
      </c>
      <c r="F47" s="9" t="s">
        <v>149</v>
      </c>
      <c r="G47" s="9" t="s">
        <v>241</v>
      </c>
      <c r="H47" s="9" t="s">
        <v>136</v>
      </c>
      <c r="I47" s="12">
        <v>15</v>
      </c>
      <c r="J47" s="12">
        <v>15</v>
      </c>
      <c r="K47" s="9">
        <v>0</v>
      </c>
      <c r="L47" s="10" t="s">
        <v>242</v>
      </c>
      <c r="M47" s="9" t="s">
        <v>28</v>
      </c>
      <c r="N47" s="9" t="s">
        <v>243</v>
      </c>
      <c r="O47" s="9">
        <v>2021</v>
      </c>
      <c r="P47" s="9" t="s">
        <v>160</v>
      </c>
      <c r="Q47" s="13"/>
    </row>
    <row r="48" ht="54.95" customHeight="1" spans="1:17">
      <c r="A48" s="9">
        <v>45</v>
      </c>
      <c r="B48" s="9" t="s">
        <v>20</v>
      </c>
      <c r="C48" s="9" t="s">
        <v>244</v>
      </c>
      <c r="D48" s="9" t="s">
        <v>22</v>
      </c>
      <c r="E48" s="10" t="s">
        <v>245</v>
      </c>
      <c r="F48" s="9" t="s">
        <v>149</v>
      </c>
      <c r="G48" s="9" t="s">
        <v>246</v>
      </c>
      <c r="H48" s="9" t="s">
        <v>247</v>
      </c>
      <c r="I48" s="9">
        <v>12</v>
      </c>
      <c r="J48" s="9">
        <v>12</v>
      </c>
      <c r="K48" s="9">
        <v>0</v>
      </c>
      <c r="L48" s="10" t="s">
        <v>248</v>
      </c>
      <c r="M48" s="9" t="s">
        <v>28</v>
      </c>
      <c r="N48" s="9" t="s">
        <v>249</v>
      </c>
      <c r="O48" s="9">
        <v>2021</v>
      </c>
      <c r="P48" s="9" t="s">
        <v>250</v>
      </c>
      <c r="Q48" s="13"/>
    </row>
    <row r="49" s="2" customFormat="1" ht="54.95" customHeight="1" spans="1:18">
      <c r="A49" s="9">
        <v>46</v>
      </c>
      <c r="B49" s="9" t="s">
        <v>20</v>
      </c>
      <c r="C49" s="9" t="s">
        <v>229</v>
      </c>
      <c r="D49" s="9" t="s">
        <v>22</v>
      </c>
      <c r="E49" s="10" t="s">
        <v>251</v>
      </c>
      <c r="F49" s="9" t="s">
        <v>149</v>
      </c>
      <c r="G49" s="9" t="s">
        <v>252</v>
      </c>
      <c r="H49" s="9" t="s">
        <v>253</v>
      </c>
      <c r="I49" s="12">
        <v>28</v>
      </c>
      <c r="J49" s="12">
        <v>28</v>
      </c>
      <c r="K49" s="9">
        <v>0</v>
      </c>
      <c r="L49" s="10" t="s">
        <v>232</v>
      </c>
      <c r="M49" s="9" t="s">
        <v>28</v>
      </c>
      <c r="N49" s="9" t="s">
        <v>254</v>
      </c>
      <c r="O49" s="9">
        <v>2021</v>
      </c>
      <c r="P49" s="9" t="s">
        <v>250</v>
      </c>
      <c r="Q49" s="13"/>
      <c r="R49"/>
    </row>
    <row r="50" ht="54.95" customHeight="1" spans="1:17">
      <c r="A50" s="9">
        <v>47</v>
      </c>
      <c r="B50" s="9" t="s">
        <v>20</v>
      </c>
      <c r="C50" s="9" t="s">
        <v>229</v>
      </c>
      <c r="D50" s="9" t="s">
        <v>22</v>
      </c>
      <c r="E50" s="10" t="s">
        <v>255</v>
      </c>
      <c r="F50" s="9" t="s">
        <v>149</v>
      </c>
      <c r="G50" s="9" t="s">
        <v>167</v>
      </c>
      <c r="H50" s="9" t="s">
        <v>256</v>
      </c>
      <c r="I50" s="12">
        <v>10.5</v>
      </c>
      <c r="J50" s="12">
        <v>10.5</v>
      </c>
      <c r="K50" s="9">
        <v>0</v>
      </c>
      <c r="L50" s="10" t="s">
        <v>213</v>
      </c>
      <c r="M50" s="9" t="s">
        <v>28</v>
      </c>
      <c r="N50" s="9" t="s">
        <v>214</v>
      </c>
      <c r="O50" s="9">
        <v>2021</v>
      </c>
      <c r="P50" s="9" t="s">
        <v>170</v>
      </c>
      <c r="Q50" s="14"/>
    </row>
    <row r="51" ht="54.95" customHeight="1" spans="1:17">
      <c r="A51" s="9">
        <v>48</v>
      </c>
      <c r="B51" s="9" t="s">
        <v>20</v>
      </c>
      <c r="C51" s="9" t="s">
        <v>229</v>
      </c>
      <c r="D51" s="9" t="s">
        <v>22</v>
      </c>
      <c r="E51" s="10" t="s">
        <v>257</v>
      </c>
      <c r="F51" s="9" t="s">
        <v>149</v>
      </c>
      <c r="G51" s="9" t="s">
        <v>258</v>
      </c>
      <c r="H51" s="9" t="s">
        <v>256</v>
      </c>
      <c r="I51" s="12">
        <v>19.5</v>
      </c>
      <c r="J51" s="12">
        <v>19.5</v>
      </c>
      <c r="K51" s="9">
        <v>0</v>
      </c>
      <c r="L51" s="10" t="s">
        <v>259</v>
      </c>
      <c r="M51" s="9" t="s">
        <v>28</v>
      </c>
      <c r="N51" s="9" t="s">
        <v>260</v>
      </c>
      <c r="O51" s="9">
        <v>2021</v>
      </c>
      <c r="P51" s="9" t="s">
        <v>170</v>
      </c>
      <c r="Q51" s="14"/>
    </row>
    <row r="52" ht="54.95" customHeight="1" spans="1:17">
      <c r="A52" s="9">
        <v>49</v>
      </c>
      <c r="B52" s="9" t="s">
        <v>20</v>
      </c>
      <c r="C52" s="9" t="s">
        <v>261</v>
      </c>
      <c r="D52" s="9" t="s">
        <v>22</v>
      </c>
      <c r="E52" s="10" t="s">
        <v>262</v>
      </c>
      <c r="F52" s="9" t="s">
        <v>149</v>
      </c>
      <c r="G52" s="9" t="s">
        <v>263</v>
      </c>
      <c r="H52" s="9" t="s">
        <v>202</v>
      </c>
      <c r="I52" s="12">
        <v>16.2</v>
      </c>
      <c r="J52" s="12">
        <v>16.2</v>
      </c>
      <c r="K52" s="9">
        <v>0</v>
      </c>
      <c r="L52" s="10" t="s">
        <v>264</v>
      </c>
      <c r="M52" s="9" t="s">
        <v>28</v>
      </c>
      <c r="N52" s="9" t="s">
        <v>265</v>
      </c>
      <c r="O52" s="9">
        <v>2021</v>
      </c>
      <c r="P52" s="9" t="s">
        <v>165</v>
      </c>
      <c r="Q52" s="14"/>
    </row>
    <row r="53" ht="54.95" customHeight="1" spans="1:17">
      <c r="A53" s="9">
        <v>50</v>
      </c>
      <c r="B53" s="9" t="s">
        <v>20</v>
      </c>
      <c r="C53" s="9" t="s">
        <v>261</v>
      </c>
      <c r="D53" s="9" t="s">
        <v>22</v>
      </c>
      <c r="E53" s="10" t="s">
        <v>266</v>
      </c>
      <c r="F53" s="9" t="s">
        <v>149</v>
      </c>
      <c r="G53" s="9" t="s">
        <v>263</v>
      </c>
      <c r="H53" s="9" t="s">
        <v>202</v>
      </c>
      <c r="I53" s="12">
        <v>15</v>
      </c>
      <c r="J53" s="12">
        <v>15</v>
      </c>
      <c r="K53" s="9">
        <v>0</v>
      </c>
      <c r="L53" s="10" t="s">
        <v>267</v>
      </c>
      <c r="M53" s="9" t="s">
        <v>28</v>
      </c>
      <c r="N53" s="9" t="s">
        <v>268</v>
      </c>
      <c r="O53" s="9">
        <v>2021</v>
      </c>
      <c r="P53" s="9" t="s">
        <v>165</v>
      </c>
      <c r="Q53" s="14"/>
    </row>
    <row r="54" ht="54.95" customHeight="1" spans="1:17">
      <c r="A54" s="9">
        <v>51</v>
      </c>
      <c r="B54" s="9" t="s">
        <v>20</v>
      </c>
      <c r="C54" s="9" t="s">
        <v>229</v>
      </c>
      <c r="D54" s="9" t="s">
        <v>22</v>
      </c>
      <c r="E54" s="10" t="s">
        <v>269</v>
      </c>
      <c r="F54" s="9" t="s">
        <v>149</v>
      </c>
      <c r="G54" s="9" t="s">
        <v>270</v>
      </c>
      <c r="H54" s="9" t="s">
        <v>253</v>
      </c>
      <c r="I54" s="12">
        <v>20.5</v>
      </c>
      <c r="J54" s="12">
        <v>20.5</v>
      </c>
      <c r="K54" s="9">
        <v>0</v>
      </c>
      <c r="L54" s="10" t="s">
        <v>271</v>
      </c>
      <c r="M54" s="9" t="s">
        <v>28</v>
      </c>
      <c r="N54" s="9" t="s">
        <v>272</v>
      </c>
      <c r="O54" s="9">
        <v>2021</v>
      </c>
      <c r="P54" s="9" t="s">
        <v>172</v>
      </c>
      <c r="Q54" s="14"/>
    </row>
    <row r="55" ht="54.95" customHeight="1" spans="1:17">
      <c r="A55" s="9">
        <v>52</v>
      </c>
      <c r="B55" s="9" t="s">
        <v>20</v>
      </c>
      <c r="C55" s="9" t="s">
        <v>261</v>
      </c>
      <c r="D55" s="9" t="s">
        <v>22</v>
      </c>
      <c r="E55" s="10" t="s">
        <v>273</v>
      </c>
      <c r="F55" s="9" t="s">
        <v>149</v>
      </c>
      <c r="G55" s="9" t="s">
        <v>241</v>
      </c>
      <c r="H55" s="9" t="s">
        <v>136</v>
      </c>
      <c r="I55" s="12">
        <v>22</v>
      </c>
      <c r="J55" s="12">
        <v>22</v>
      </c>
      <c r="K55" s="9">
        <v>0</v>
      </c>
      <c r="L55" s="10" t="s">
        <v>274</v>
      </c>
      <c r="M55" s="9" t="s">
        <v>28</v>
      </c>
      <c r="N55" s="9" t="s">
        <v>233</v>
      </c>
      <c r="O55" s="9">
        <v>2021</v>
      </c>
      <c r="P55" s="9" t="s">
        <v>160</v>
      </c>
      <c r="Q55" s="14"/>
    </row>
    <row r="56" s="2" customFormat="1" ht="54.95" customHeight="1" spans="1:18">
      <c r="A56" s="9">
        <v>53</v>
      </c>
      <c r="B56" s="9" t="s">
        <v>20</v>
      </c>
      <c r="C56" s="9" t="s">
        <v>275</v>
      </c>
      <c r="D56" s="9" t="s">
        <v>22</v>
      </c>
      <c r="E56" s="10" t="s">
        <v>276</v>
      </c>
      <c r="F56" s="9" t="s">
        <v>149</v>
      </c>
      <c r="G56" s="9" t="s">
        <v>149</v>
      </c>
      <c r="H56" s="9" t="s">
        <v>277</v>
      </c>
      <c r="I56" s="9">
        <v>35</v>
      </c>
      <c r="J56" s="9">
        <v>35</v>
      </c>
      <c r="K56" s="9">
        <v>0</v>
      </c>
      <c r="L56" s="10" t="s">
        <v>278</v>
      </c>
      <c r="M56" s="9" t="s">
        <v>28</v>
      </c>
      <c r="N56" s="9" t="s">
        <v>265</v>
      </c>
      <c r="O56" s="9">
        <v>2021</v>
      </c>
      <c r="P56" s="9" t="s">
        <v>149</v>
      </c>
      <c r="Q56" s="14"/>
      <c r="R56"/>
    </row>
    <row r="57" s="2" customFormat="1" ht="67" customHeight="1" spans="1:18">
      <c r="A57" s="9">
        <v>54</v>
      </c>
      <c r="B57" s="9" t="s">
        <v>20</v>
      </c>
      <c r="C57" s="9" t="s">
        <v>279</v>
      </c>
      <c r="D57" s="9" t="s">
        <v>22</v>
      </c>
      <c r="E57" s="10" t="s">
        <v>280</v>
      </c>
      <c r="F57" s="9" t="s">
        <v>149</v>
      </c>
      <c r="G57" s="9" t="s">
        <v>149</v>
      </c>
      <c r="H57" s="9" t="s">
        <v>277</v>
      </c>
      <c r="I57" s="9">
        <v>43.4457</v>
      </c>
      <c r="J57" s="9">
        <v>43.4457</v>
      </c>
      <c r="K57" s="9">
        <v>0</v>
      </c>
      <c r="L57" s="10" t="s">
        <v>281</v>
      </c>
      <c r="M57" s="9" t="s">
        <v>28</v>
      </c>
      <c r="N57" s="9" t="s">
        <v>282</v>
      </c>
      <c r="O57" s="9">
        <v>2021</v>
      </c>
      <c r="P57" s="9" t="s">
        <v>149</v>
      </c>
      <c r="Q57" s="15"/>
      <c r="R57"/>
    </row>
    <row r="58" ht="71" customHeight="1" spans="1:17">
      <c r="A58" s="9">
        <v>55</v>
      </c>
      <c r="B58" s="9" t="s">
        <v>20</v>
      </c>
      <c r="C58" s="9" t="s">
        <v>261</v>
      </c>
      <c r="D58" s="9" t="s">
        <v>22</v>
      </c>
      <c r="E58" s="10" t="s">
        <v>283</v>
      </c>
      <c r="F58" s="9" t="s">
        <v>149</v>
      </c>
      <c r="G58" s="9" t="s">
        <v>284</v>
      </c>
      <c r="H58" s="9" t="s">
        <v>136</v>
      </c>
      <c r="I58" s="12">
        <v>18</v>
      </c>
      <c r="J58" s="12">
        <v>18</v>
      </c>
      <c r="K58" s="9">
        <v>0</v>
      </c>
      <c r="L58" s="10" t="s">
        <v>85</v>
      </c>
      <c r="M58" s="9" t="s">
        <v>28</v>
      </c>
      <c r="N58" s="9" t="s">
        <v>285</v>
      </c>
      <c r="O58" s="9">
        <v>2021</v>
      </c>
      <c r="P58" s="9" t="s">
        <v>155</v>
      </c>
      <c r="Q58" s="14"/>
    </row>
    <row r="59" s="2" customFormat="1" ht="54.95" customHeight="1" spans="1:18">
      <c r="A59" s="9">
        <v>56</v>
      </c>
      <c r="B59" s="9" t="s">
        <v>20</v>
      </c>
      <c r="C59" s="9" t="s">
        <v>286</v>
      </c>
      <c r="D59" s="9" t="s">
        <v>22</v>
      </c>
      <c r="E59" s="10" t="s">
        <v>287</v>
      </c>
      <c r="F59" s="9" t="s">
        <v>288</v>
      </c>
      <c r="G59" s="9" t="s">
        <v>289</v>
      </c>
      <c r="H59" s="9" t="s">
        <v>290</v>
      </c>
      <c r="I59" s="12">
        <v>37</v>
      </c>
      <c r="J59" s="12">
        <v>37</v>
      </c>
      <c r="K59" s="9">
        <v>0</v>
      </c>
      <c r="L59" s="10" t="s">
        <v>291</v>
      </c>
      <c r="M59" s="9" t="s">
        <v>28</v>
      </c>
      <c r="N59" s="9" t="s">
        <v>56</v>
      </c>
      <c r="O59" s="9">
        <v>2021</v>
      </c>
      <c r="P59" s="9" t="s">
        <v>292</v>
      </c>
      <c r="Q59" s="9"/>
      <c r="R59"/>
    </row>
    <row r="60" ht="54.95" customHeight="1" spans="1:17">
      <c r="A60" s="9">
        <v>57</v>
      </c>
      <c r="B60" s="9" t="s">
        <v>20</v>
      </c>
      <c r="C60" s="9" t="s">
        <v>293</v>
      </c>
      <c r="D60" s="9" t="s">
        <v>22</v>
      </c>
      <c r="E60" s="10" t="s">
        <v>294</v>
      </c>
      <c r="F60" s="9" t="s">
        <v>288</v>
      </c>
      <c r="G60" s="9" t="s">
        <v>295</v>
      </c>
      <c r="H60" s="9" t="s">
        <v>296</v>
      </c>
      <c r="I60" s="12">
        <v>16</v>
      </c>
      <c r="J60" s="12">
        <v>16</v>
      </c>
      <c r="K60" s="9">
        <v>0</v>
      </c>
      <c r="L60" s="10" t="s">
        <v>297</v>
      </c>
      <c r="M60" s="9" t="s">
        <v>28</v>
      </c>
      <c r="N60" s="9" t="s">
        <v>298</v>
      </c>
      <c r="O60" s="9">
        <v>2021</v>
      </c>
      <c r="P60" s="9" t="s">
        <v>299</v>
      </c>
      <c r="Q60" s="9"/>
    </row>
    <row r="61" ht="54.95" customHeight="1" spans="1:17">
      <c r="A61" s="9">
        <v>58</v>
      </c>
      <c r="B61" s="9" t="s">
        <v>20</v>
      </c>
      <c r="C61" s="9" t="s">
        <v>293</v>
      </c>
      <c r="D61" s="9" t="s">
        <v>22</v>
      </c>
      <c r="E61" s="10" t="s">
        <v>300</v>
      </c>
      <c r="F61" s="9" t="s">
        <v>288</v>
      </c>
      <c r="G61" s="9" t="s">
        <v>301</v>
      </c>
      <c r="H61" s="9" t="s">
        <v>302</v>
      </c>
      <c r="I61" s="9">
        <v>12</v>
      </c>
      <c r="J61" s="9">
        <v>12</v>
      </c>
      <c r="K61" s="9">
        <v>0</v>
      </c>
      <c r="L61" s="10" t="s">
        <v>303</v>
      </c>
      <c r="M61" s="9" t="s">
        <v>28</v>
      </c>
      <c r="N61" s="9" t="s">
        <v>304</v>
      </c>
      <c r="O61" s="9">
        <v>2021</v>
      </c>
      <c r="P61" s="9" t="s">
        <v>299</v>
      </c>
      <c r="Q61" s="9"/>
    </row>
    <row r="62" s="2" customFormat="1" ht="54.95" customHeight="1" spans="1:18">
      <c r="A62" s="9">
        <v>59</v>
      </c>
      <c r="B62" s="9" t="s">
        <v>20</v>
      </c>
      <c r="C62" s="9" t="s">
        <v>293</v>
      </c>
      <c r="D62" s="9" t="s">
        <v>22</v>
      </c>
      <c r="E62" s="10" t="s">
        <v>305</v>
      </c>
      <c r="F62" s="9" t="s">
        <v>288</v>
      </c>
      <c r="G62" s="9" t="s">
        <v>306</v>
      </c>
      <c r="H62" s="9" t="s">
        <v>307</v>
      </c>
      <c r="I62" s="9">
        <v>40</v>
      </c>
      <c r="J62" s="9">
        <v>40</v>
      </c>
      <c r="K62" s="9">
        <v>0</v>
      </c>
      <c r="L62" s="10" t="s">
        <v>308</v>
      </c>
      <c r="M62" s="9" t="s">
        <v>28</v>
      </c>
      <c r="N62" s="9" t="s">
        <v>309</v>
      </c>
      <c r="O62" s="9">
        <v>2021</v>
      </c>
      <c r="P62" s="9" t="s">
        <v>310</v>
      </c>
      <c r="Q62" s="9"/>
      <c r="R62"/>
    </row>
    <row r="63" ht="54.95" customHeight="1" spans="1:17">
      <c r="A63" s="9">
        <v>60</v>
      </c>
      <c r="B63" s="9" t="s">
        <v>20</v>
      </c>
      <c r="C63" s="9" t="s">
        <v>293</v>
      </c>
      <c r="D63" s="9" t="s">
        <v>22</v>
      </c>
      <c r="E63" s="10" t="s">
        <v>311</v>
      </c>
      <c r="F63" s="9" t="s">
        <v>288</v>
      </c>
      <c r="G63" s="9" t="s">
        <v>312</v>
      </c>
      <c r="H63" s="9" t="s">
        <v>290</v>
      </c>
      <c r="I63" s="9">
        <v>17</v>
      </c>
      <c r="J63" s="9">
        <v>17</v>
      </c>
      <c r="K63" s="9">
        <v>0</v>
      </c>
      <c r="L63" s="10" t="s">
        <v>313</v>
      </c>
      <c r="M63" s="9" t="s">
        <v>28</v>
      </c>
      <c r="N63" s="9" t="s">
        <v>66</v>
      </c>
      <c r="O63" s="9">
        <v>2021</v>
      </c>
      <c r="P63" s="9" t="s">
        <v>314</v>
      </c>
      <c r="Q63" s="9"/>
    </row>
    <row r="64" ht="54.95" customHeight="1" spans="1:17">
      <c r="A64" s="9">
        <v>61</v>
      </c>
      <c r="B64" s="9" t="s">
        <v>20</v>
      </c>
      <c r="C64" s="9" t="s">
        <v>315</v>
      </c>
      <c r="D64" s="9" t="s">
        <v>22</v>
      </c>
      <c r="E64" s="10" t="s">
        <v>316</v>
      </c>
      <c r="F64" s="9" t="s">
        <v>288</v>
      </c>
      <c r="G64" s="9" t="s">
        <v>317</v>
      </c>
      <c r="H64" s="9" t="s">
        <v>290</v>
      </c>
      <c r="I64" s="12">
        <v>19</v>
      </c>
      <c r="J64" s="12">
        <v>19</v>
      </c>
      <c r="K64" s="9">
        <v>0</v>
      </c>
      <c r="L64" s="10" t="s">
        <v>318</v>
      </c>
      <c r="M64" s="9" t="s">
        <v>28</v>
      </c>
      <c r="N64" s="9" t="s">
        <v>194</v>
      </c>
      <c r="O64" s="9">
        <v>2021</v>
      </c>
      <c r="P64" s="9" t="s">
        <v>319</v>
      </c>
      <c r="Q64" s="9"/>
    </row>
    <row r="65" s="2" customFormat="1" ht="54.95" customHeight="1" spans="1:18">
      <c r="A65" s="9">
        <v>62</v>
      </c>
      <c r="B65" s="9" t="s">
        <v>20</v>
      </c>
      <c r="C65" s="9" t="s">
        <v>315</v>
      </c>
      <c r="D65" s="9" t="s">
        <v>22</v>
      </c>
      <c r="E65" s="10" t="s">
        <v>320</v>
      </c>
      <c r="F65" s="9" t="s">
        <v>288</v>
      </c>
      <c r="G65" s="9" t="s">
        <v>321</v>
      </c>
      <c r="H65" s="9" t="s">
        <v>290</v>
      </c>
      <c r="I65" s="9">
        <v>33</v>
      </c>
      <c r="J65" s="9">
        <v>33</v>
      </c>
      <c r="K65" s="9">
        <v>0</v>
      </c>
      <c r="L65" s="10" t="s">
        <v>322</v>
      </c>
      <c r="M65" s="9" t="s">
        <v>28</v>
      </c>
      <c r="N65" s="9" t="s">
        <v>194</v>
      </c>
      <c r="O65" s="9">
        <v>2021</v>
      </c>
      <c r="P65" s="9" t="s">
        <v>319</v>
      </c>
      <c r="Q65" s="9"/>
      <c r="R65"/>
    </row>
    <row r="66" ht="54.95" customHeight="1" spans="1:17">
      <c r="A66" s="9">
        <v>63</v>
      </c>
      <c r="B66" s="9" t="s">
        <v>20</v>
      </c>
      <c r="C66" s="9" t="s">
        <v>293</v>
      </c>
      <c r="D66" s="9" t="s">
        <v>22</v>
      </c>
      <c r="E66" s="10" t="s">
        <v>316</v>
      </c>
      <c r="F66" s="9" t="s">
        <v>288</v>
      </c>
      <c r="G66" s="9" t="s">
        <v>323</v>
      </c>
      <c r="H66" s="9" t="s">
        <v>290</v>
      </c>
      <c r="I66" s="12">
        <v>19</v>
      </c>
      <c r="J66" s="12">
        <v>19</v>
      </c>
      <c r="K66" s="9">
        <v>0</v>
      </c>
      <c r="L66" s="10" t="s">
        <v>324</v>
      </c>
      <c r="M66" s="9" t="s">
        <v>28</v>
      </c>
      <c r="N66" s="9" t="s">
        <v>325</v>
      </c>
      <c r="O66" s="9">
        <v>2021</v>
      </c>
      <c r="P66" s="9" t="s">
        <v>326</v>
      </c>
      <c r="Q66" s="9"/>
    </row>
    <row r="67" s="2" customFormat="1" ht="54.95" customHeight="1" spans="1:18">
      <c r="A67" s="9">
        <v>64</v>
      </c>
      <c r="B67" s="9" t="s">
        <v>20</v>
      </c>
      <c r="C67" s="9" t="s">
        <v>293</v>
      </c>
      <c r="D67" s="9" t="s">
        <v>22</v>
      </c>
      <c r="E67" s="10" t="s">
        <v>327</v>
      </c>
      <c r="F67" s="9" t="s">
        <v>288</v>
      </c>
      <c r="G67" s="9" t="s">
        <v>328</v>
      </c>
      <c r="H67" s="9" t="s">
        <v>290</v>
      </c>
      <c r="I67" s="12">
        <v>32</v>
      </c>
      <c r="J67" s="12">
        <v>32</v>
      </c>
      <c r="K67" s="9">
        <v>0</v>
      </c>
      <c r="L67" s="10" t="s">
        <v>329</v>
      </c>
      <c r="M67" s="9" t="s">
        <v>28</v>
      </c>
      <c r="N67" s="9" t="s">
        <v>330</v>
      </c>
      <c r="O67" s="9">
        <v>2021</v>
      </c>
      <c r="P67" s="9" t="s">
        <v>331</v>
      </c>
      <c r="Q67" s="9"/>
      <c r="R67"/>
    </row>
    <row r="68" ht="54.95" customHeight="1" spans="1:17">
      <c r="A68" s="9">
        <v>65</v>
      </c>
      <c r="B68" s="9" t="s">
        <v>20</v>
      </c>
      <c r="C68" s="9" t="s">
        <v>332</v>
      </c>
      <c r="D68" s="9" t="s">
        <v>22</v>
      </c>
      <c r="E68" s="10" t="s">
        <v>333</v>
      </c>
      <c r="F68" s="9" t="s">
        <v>288</v>
      </c>
      <c r="G68" s="9" t="s">
        <v>334</v>
      </c>
      <c r="H68" s="9" t="s">
        <v>290</v>
      </c>
      <c r="I68" s="12">
        <v>21</v>
      </c>
      <c r="J68" s="12">
        <v>21</v>
      </c>
      <c r="K68" s="9">
        <v>0</v>
      </c>
      <c r="L68" s="10" t="s">
        <v>335</v>
      </c>
      <c r="M68" s="9" t="s">
        <v>28</v>
      </c>
      <c r="N68" s="9" t="s">
        <v>336</v>
      </c>
      <c r="O68" s="9">
        <v>2021</v>
      </c>
      <c r="P68" s="9" t="s">
        <v>337</v>
      </c>
      <c r="Q68" s="9"/>
    </row>
    <row r="69" ht="54.95" customHeight="1" spans="1:17">
      <c r="A69" s="9">
        <v>66</v>
      </c>
      <c r="B69" s="9" t="s">
        <v>20</v>
      </c>
      <c r="C69" s="9" t="s">
        <v>293</v>
      </c>
      <c r="D69" s="9" t="s">
        <v>22</v>
      </c>
      <c r="E69" s="10" t="s">
        <v>338</v>
      </c>
      <c r="F69" s="9" t="s">
        <v>288</v>
      </c>
      <c r="G69" s="9" t="s">
        <v>339</v>
      </c>
      <c r="H69" s="9" t="s">
        <v>290</v>
      </c>
      <c r="I69" s="12">
        <v>21</v>
      </c>
      <c r="J69" s="12">
        <v>21</v>
      </c>
      <c r="K69" s="9">
        <v>0</v>
      </c>
      <c r="L69" s="10" t="s">
        <v>340</v>
      </c>
      <c r="M69" s="9" t="s">
        <v>28</v>
      </c>
      <c r="N69" s="9" t="s">
        <v>194</v>
      </c>
      <c r="O69" s="9">
        <v>2021</v>
      </c>
      <c r="P69" s="9" t="s">
        <v>337</v>
      </c>
      <c r="Q69" s="9"/>
    </row>
    <row r="70" s="2" customFormat="1" ht="54.95" customHeight="1" spans="1:18">
      <c r="A70" s="9">
        <v>67</v>
      </c>
      <c r="B70" s="9" t="s">
        <v>20</v>
      </c>
      <c r="C70" s="9" t="s">
        <v>209</v>
      </c>
      <c r="D70" s="9" t="s">
        <v>22</v>
      </c>
      <c r="E70" s="10" t="s">
        <v>341</v>
      </c>
      <c r="F70" s="9" t="s">
        <v>288</v>
      </c>
      <c r="G70" s="9" t="s">
        <v>342</v>
      </c>
      <c r="H70" s="9" t="s">
        <v>290</v>
      </c>
      <c r="I70" s="12">
        <v>49</v>
      </c>
      <c r="J70" s="12">
        <v>49</v>
      </c>
      <c r="K70" s="9">
        <v>0</v>
      </c>
      <c r="L70" s="10" t="s">
        <v>343</v>
      </c>
      <c r="M70" s="9" t="s">
        <v>28</v>
      </c>
      <c r="N70" s="9" t="s">
        <v>81</v>
      </c>
      <c r="O70" s="9">
        <v>2021</v>
      </c>
      <c r="P70" s="9" t="s">
        <v>344</v>
      </c>
      <c r="Q70" s="9"/>
      <c r="R70"/>
    </row>
    <row r="71" s="2" customFormat="1" ht="54.95" customHeight="1" spans="1:18">
      <c r="A71" s="9">
        <v>68</v>
      </c>
      <c r="B71" s="9" t="s">
        <v>20</v>
      </c>
      <c r="C71" s="9" t="s">
        <v>345</v>
      </c>
      <c r="D71" s="9" t="s">
        <v>22</v>
      </c>
      <c r="E71" s="10" t="s">
        <v>346</v>
      </c>
      <c r="F71" s="9" t="s">
        <v>288</v>
      </c>
      <c r="G71" s="9" t="s">
        <v>347</v>
      </c>
      <c r="H71" s="9" t="s">
        <v>290</v>
      </c>
      <c r="I71" s="9">
        <v>41</v>
      </c>
      <c r="J71" s="9">
        <v>41</v>
      </c>
      <c r="K71" s="9">
        <v>0</v>
      </c>
      <c r="L71" s="10" t="s">
        <v>348</v>
      </c>
      <c r="M71" s="9" t="s">
        <v>28</v>
      </c>
      <c r="N71" s="9" t="s">
        <v>233</v>
      </c>
      <c r="O71" s="9">
        <v>2021</v>
      </c>
      <c r="P71" s="9" t="s">
        <v>349</v>
      </c>
      <c r="Q71" s="9"/>
      <c r="R71"/>
    </row>
    <row r="72" ht="54.95" customHeight="1" spans="1:17">
      <c r="A72" s="9">
        <v>69</v>
      </c>
      <c r="B72" s="9" t="s">
        <v>20</v>
      </c>
      <c r="C72" s="9" t="s">
        <v>350</v>
      </c>
      <c r="D72" s="9" t="s">
        <v>22</v>
      </c>
      <c r="E72" s="10" t="s">
        <v>351</v>
      </c>
      <c r="F72" s="9" t="s">
        <v>288</v>
      </c>
      <c r="G72" s="9" t="s">
        <v>352</v>
      </c>
      <c r="H72" s="9" t="s">
        <v>290</v>
      </c>
      <c r="I72" s="9">
        <v>19</v>
      </c>
      <c r="J72" s="9">
        <v>19</v>
      </c>
      <c r="K72" s="9">
        <v>0</v>
      </c>
      <c r="L72" s="10" t="s">
        <v>329</v>
      </c>
      <c r="M72" s="9" t="s">
        <v>28</v>
      </c>
      <c r="N72" s="9" t="s">
        <v>154</v>
      </c>
      <c r="O72" s="9">
        <v>2021</v>
      </c>
      <c r="P72" s="9" t="s">
        <v>353</v>
      </c>
      <c r="Q72" s="9"/>
    </row>
    <row r="73" ht="54.95" customHeight="1" spans="1:17">
      <c r="A73" s="9">
        <v>70</v>
      </c>
      <c r="B73" s="9" t="s">
        <v>20</v>
      </c>
      <c r="C73" s="9" t="s">
        <v>354</v>
      </c>
      <c r="D73" s="9" t="s">
        <v>22</v>
      </c>
      <c r="E73" s="10" t="s">
        <v>355</v>
      </c>
      <c r="F73" s="9" t="s">
        <v>288</v>
      </c>
      <c r="G73" s="9" t="s">
        <v>356</v>
      </c>
      <c r="H73" s="9" t="s">
        <v>290</v>
      </c>
      <c r="I73" s="12">
        <v>22</v>
      </c>
      <c r="J73" s="12">
        <v>22</v>
      </c>
      <c r="K73" s="9">
        <v>0</v>
      </c>
      <c r="L73" s="10" t="s">
        <v>357</v>
      </c>
      <c r="M73" s="9" t="s">
        <v>28</v>
      </c>
      <c r="N73" s="9" t="s">
        <v>358</v>
      </c>
      <c r="O73" s="9">
        <v>2021</v>
      </c>
      <c r="P73" s="9" t="s">
        <v>353</v>
      </c>
      <c r="Q73" s="9"/>
    </row>
    <row r="74" ht="54.95" customHeight="1" spans="1:17">
      <c r="A74" s="9">
        <v>71</v>
      </c>
      <c r="B74" s="9" t="s">
        <v>20</v>
      </c>
      <c r="C74" s="9" t="s">
        <v>350</v>
      </c>
      <c r="D74" s="9" t="s">
        <v>22</v>
      </c>
      <c r="E74" s="10" t="s">
        <v>359</v>
      </c>
      <c r="F74" s="9" t="s">
        <v>288</v>
      </c>
      <c r="G74" s="9" t="s">
        <v>360</v>
      </c>
      <c r="H74" s="9" t="s">
        <v>290</v>
      </c>
      <c r="I74" s="9">
        <v>20</v>
      </c>
      <c r="J74" s="9">
        <v>20</v>
      </c>
      <c r="K74" s="9">
        <v>0</v>
      </c>
      <c r="L74" s="10" t="s">
        <v>361</v>
      </c>
      <c r="M74" s="9" t="s">
        <v>28</v>
      </c>
      <c r="N74" s="9" t="s">
        <v>362</v>
      </c>
      <c r="O74" s="9">
        <v>2021</v>
      </c>
      <c r="P74" s="9" t="s">
        <v>363</v>
      </c>
      <c r="Q74" s="9"/>
    </row>
    <row r="75" s="2" customFormat="1" ht="54.95" customHeight="1" spans="1:18">
      <c r="A75" s="9">
        <v>72</v>
      </c>
      <c r="B75" s="9" t="s">
        <v>20</v>
      </c>
      <c r="C75" s="9" t="s">
        <v>350</v>
      </c>
      <c r="D75" s="9" t="s">
        <v>22</v>
      </c>
      <c r="E75" s="10" t="s">
        <v>364</v>
      </c>
      <c r="F75" s="9" t="s">
        <v>288</v>
      </c>
      <c r="G75" s="9" t="s">
        <v>365</v>
      </c>
      <c r="H75" s="9" t="s">
        <v>290</v>
      </c>
      <c r="I75" s="9">
        <v>34</v>
      </c>
      <c r="J75" s="9">
        <v>34</v>
      </c>
      <c r="K75" s="9">
        <v>0</v>
      </c>
      <c r="L75" s="10" t="s">
        <v>322</v>
      </c>
      <c r="M75" s="9" t="s">
        <v>28</v>
      </c>
      <c r="N75" s="9" t="s">
        <v>366</v>
      </c>
      <c r="O75" s="9">
        <v>2021</v>
      </c>
      <c r="P75" s="9" t="s">
        <v>363</v>
      </c>
      <c r="Q75" s="9"/>
      <c r="R75"/>
    </row>
    <row r="76" s="2" customFormat="1" ht="54.95" customHeight="1" spans="1:18">
      <c r="A76" s="9">
        <v>73</v>
      </c>
      <c r="B76" s="9" t="s">
        <v>20</v>
      </c>
      <c r="C76" s="9" t="s">
        <v>367</v>
      </c>
      <c r="D76" s="9" t="s">
        <v>22</v>
      </c>
      <c r="E76" s="10" t="s">
        <v>368</v>
      </c>
      <c r="F76" s="9" t="s">
        <v>288</v>
      </c>
      <c r="G76" s="9" t="s">
        <v>369</v>
      </c>
      <c r="H76" s="9" t="s">
        <v>370</v>
      </c>
      <c r="I76" s="12">
        <v>30</v>
      </c>
      <c r="J76" s="12">
        <v>30</v>
      </c>
      <c r="K76" s="9">
        <v>0</v>
      </c>
      <c r="L76" s="10" t="s">
        <v>371</v>
      </c>
      <c r="M76" s="9" t="s">
        <v>28</v>
      </c>
      <c r="N76" s="9" t="s">
        <v>372</v>
      </c>
      <c r="O76" s="9">
        <v>2021</v>
      </c>
      <c r="P76" s="9" t="s">
        <v>373</v>
      </c>
      <c r="Q76" s="9"/>
      <c r="R76"/>
    </row>
    <row r="77" ht="54.95" customHeight="1" spans="1:17">
      <c r="A77" s="9">
        <v>74</v>
      </c>
      <c r="B77" s="9" t="s">
        <v>20</v>
      </c>
      <c r="C77" s="9" t="s">
        <v>374</v>
      </c>
      <c r="D77" s="9" t="s">
        <v>22</v>
      </c>
      <c r="E77" s="10" t="s">
        <v>375</v>
      </c>
      <c r="F77" s="9" t="s">
        <v>288</v>
      </c>
      <c r="G77" s="9" t="s">
        <v>376</v>
      </c>
      <c r="H77" s="9" t="s">
        <v>290</v>
      </c>
      <c r="I77" s="9">
        <v>16.5</v>
      </c>
      <c r="J77" s="9">
        <v>16.5</v>
      </c>
      <c r="K77" s="9">
        <v>0</v>
      </c>
      <c r="L77" s="10" t="s">
        <v>377</v>
      </c>
      <c r="M77" s="9" t="s">
        <v>28</v>
      </c>
      <c r="N77" s="9" t="s">
        <v>378</v>
      </c>
      <c r="O77" s="9">
        <v>2021</v>
      </c>
      <c r="P77" s="9" t="s">
        <v>379</v>
      </c>
      <c r="Q77" s="9"/>
    </row>
    <row r="78" s="4" customFormat="1" ht="69" customHeight="1" spans="1:17">
      <c r="A78" s="9">
        <v>75</v>
      </c>
      <c r="B78" s="9" t="s">
        <v>20</v>
      </c>
      <c r="C78" s="9" t="s">
        <v>380</v>
      </c>
      <c r="D78" s="9" t="s">
        <v>22</v>
      </c>
      <c r="E78" s="10" t="s">
        <v>381</v>
      </c>
      <c r="F78" s="9" t="s">
        <v>288</v>
      </c>
      <c r="G78" s="9" t="s">
        <v>382</v>
      </c>
      <c r="H78" s="9" t="s">
        <v>370</v>
      </c>
      <c r="I78" s="12">
        <v>19.6</v>
      </c>
      <c r="J78" s="12">
        <v>19.6</v>
      </c>
      <c r="K78" s="9">
        <v>0</v>
      </c>
      <c r="L78" s="10" t="s">
        <v>383</v>
      </c>
      <c r="M78" s="9" t="s">
        <v>28</v>
      </c>
      <c r="N78" s="9" t="s">
        <v>51</v>
      </c>
      <c r="O78" s="9">
        <v>2021</v>
      </c>
      <c r="P78" s="9" t="s">
        <v>379</v>
      </c>
      <c r="Q78" s="9"/>
    </row>
    <row r="79" ht="54.95" customHeight="1" spans="1:17">
      <c r="A79" s="9">
        <v>76</v>
      </c>
      <c r="B79" s="9" t="s">
        <v>20</v>
      </c>
      <c r="C79" s="9" t="s">
        <v>384</v>
      </c>
      <c r="D79" s="9" t="s">
        <v>22</v>
      </c>
      <c r="E79" s="10" t="s">
        <v>385</v>
      </c>
      <c r="F79" s="9" t="s">
        <v>288</v>
      </c>
      <c r="G79" s="9" t="s">
        <v>386</v>
      </c>
      <c r="H79" s="9" t="s">
        <v>370</v>
      </c>
      <c r="I79" s="12">
        <v>19</v>
      </c>
      <c r="J79" s="12">
        <v>19</v>
      </c>
      <c r="K79" s="9">
        <v>0</v>
      </c>
      <c r="L79" s="10" t="s">
        <v>387</v>
      </c>
      <c r="M79" s="9" t="s">
        <v>28</v>
      </c>
      <c r="N79" s="9" t="s">
        <v>378</v>
      </c>
      <c r="O79" s="9">
        <v>2021</v>
      </c>
      <c r="P79" s="9" t="s">
        <v>388</v>
      </c>
      <c r="Q79" s="9"/>
    </row>
    <row r="80" ht="54.95" customHeight="1" spans="1:17">
      <c r="A80" s="9">
        <v>77</v>
      </c>
      <c r="B80" s="9" t="s">
        <v>20</v>
      </c>
      <c r="C80" s="9" t="s">
        <v>389</v>
      </c>
      <c r="D80" s="9" t="s">
        <v>22</v>
      </c>
      <c r="E80" s="10" t="s">
        <v>390</v>
      </c>
      <c r="F80" s="9" t="s">
        <v>288</v>
      </c>
      <c r="G80" s="9" t="s">
        <v>391</v>
      </c>
      <c r="H80" s="9" t="s">
        <v>290</v>
      </c>
      <c r="I80" s="9">
        <v>18</v>
      </c>
      <c r="J80" s="9">
        <v>18</v>
      </c>
      <c r="K80" s="9">
        <v>0</v>
      </c>
      <c r="L80" s="10" t="s">
        <v>392</v>
      </c>
      <c r="M80" s="9" t="s">
        <v>28</v>
      </c>
      <c r="N80" s="9" t="s">
        <v>393</v>
      </c>
      <c r="O80" s="9">
        <v>2021</v>
      </c>
      <c r="P80" s="9" t="s">
        <v>394</v>
      </c>
      <c r="Q80" s="9"/>
    </row>
    <row r="81" s="2" customFormat="1" ht="54.95" customHeight="1" spans="1:18">
      <c r="A81" s="9">
        <v>78</v>
      </c>
      <c r="B81" s="9" t="s">
        <v>20</v>
      </c>
      <c r="C81" s="9" t="s">
        <v>395</v>
      </c>
      <c r="D81" s="9" t="s">
        <v>22</v>
      </c>
      <c r="E81" s="10" t="s">
        <v>396</v>
      </c>
      <c r="F81" s="9" t="s">
        <v>288</v>
      </c>
      <c r="G81" s="16" t="s">
        <v>397</v>
      </c>
      <c r="H81" s="9" t="s">
        <v>370</v>
      </c>
      <c r="I81" s="12">
        <v>27</v>
      </c>
      <c r="J81" s="12">
        <v>27</v>
      </c>
      <c r="K81" s="9">
        <v>0</v>
      </c>
      <c r="L81" s="10" t="s">
        <v>398</v>
      </c>
      <c r="M81" s="9" t="s">
        <v>28</v>
      </c>
      <c r="N81" s="9" t="s">
        <v>399</v>
      </c>
      <c r="O81" s="9">
        <v>2021</v>
      </c>
      <c r="P81" s="9" t="s">
        <v>400</v>
      </c>
      <c r="Q81" s="9"/>
      <c r="R81"/>
    </row>
    <row r="82" s="2" customFormat="1" ht="54.95" customHeight="1" spans="1:18">
      <c r="A82" s="9">
        <v>79</v>
      </c>
      <c r="B82" s="9" t="s">
        <v>20</v>
      </c>
      <c r="C82" s="9" t="s">
        <v>401</v>
      </c>
      <c r="D82" s="9" t="s">
        <v>22</v>
      </c>
      <c r="E82" s="10" t="s">
        <v>402</v>
      </c>
      <c r="F82" s="9" t="s">
        <v>288</v>
      </c>
      <c r="G82" s="9" t="s">
        <v>403</v>
      </c>
      <c r="H82" s="9" t="s">
        <v>290</v>
      </c>
      <c r="I82" s="12">
        <v>46</v>
      </c>
      <c r="J82" s="12">
        <v>46</v>
      </c>
      <c r="K82" s="9">
        <v>0</v>
      </c>
      <c r="L82" s="10" t="s">
        <v>404</v>
      </c>
      <c r="M82" s="9" t="s">
        <v>28</v>
      </c>
      <c r="N82" s="9" t="s">
        <v>405</v>
      </c>
      <c r="O82" s="9">
        <v>2021</v>
      </c>
      <c r="P82" s="9" t="s">
        <v>406</v>
      </c>
      <c r="Q82" s="9"/>
      <c r="R82"/>
    </row>
    <row r="83" ht="54.95" customHeight="1" spans="1:17">
      <c r="A83" s="9">
        <v>80</v>
      </c>
      <c r="B83" s="9" t="s">
        <v>20</v>
      </c>
      <c r="C83" s="9" t="s">
        <v>395</v>
      </c>
      <c r="D83" s="9" t="s">
        <v>22</v>
      </c>
      <c r="E83" s="10" t="s">
        <v>407</v>
      </c>
      <c r="F83" s="9" t="s">
        <v>288</v>
      </c>
      <c r="G83" s="9" t="s">
        <v>408</v>
      </c>
      <c r="H83" s="9" t="s">
        <v>370</v>
      </c>
      <c r="I83" s="12">
        <v>18</v>
      </c>
      <c r="J83" s="12">
        <v>18</v>
      </c>
      <c r="K83" s="9">
        <v>0</v>
      </c>
      <c r="L83" s="10" t="s">
        <v>409</v>
      </c>
      <c r="M83" s="9" t="s">
        <v>28</v>
      </c>
      <c r="N83" s="9" t="s">
        <v>81</v>
      </c>
      <c r="O83" s="9">
        <v>2021</v>
      </c>
      <c r="P83" s="9" t="s">
        <v>410</v>
      </c>
      <c r="Q83" s="9"/>
    </row>
    <row r="84" ht="54.95" customHeight="1" spans="1:17">
      <c r="A84" s="9">
        <v>81</v>
      </c>
      <c r="B84" s="9" t="s">
        <v>20</v>
      </c>
      <c r="C84" s="9" t="s">
        <v>411</v>
      </c>
      <c r="D84" s="9" t="s">
        <v>22</v>
      </c>
      <c r="E84" s="10" t="s">
        <v>412</v>
      </c>
      <c r="F84" s="9" t="s">
        <v>288</v>
      </c>
      <c r="G84" s="9" t="s">
        <v>413</v>
      </c>
      <c r="H84" s="9" t="s">
        <v>370</v>
      </c>
      <c r="I84" s="12">
        <v>19.5</v>
      </c>
      <c r="J84" s="12">
        <v>19.5</v>
      </c>
      <c r="K84" s="9">
        <v>0</v>
      </c>
      <c r="L84" s="10" t="s">
        <v>414</v>
      </c>
      <c r="M84" s="9" t="s">
        <v>28</v>
      </c>
      <c r="N84" s="9" t="s">
        <v>101</v>
      </c>
      <c r="O84" s="9">
        <v>2021</v>
      </c>
      <c r="P84" s="9" t="s">
        <v>410</v>
      </c>
      <c r="Q84" s="9"/>
    </row>
    <row r="85" ht="54.95" customHeight="1" spans="1:17">
      <c r="A85" s="9">
        <v>82</v>
      </c>
      <c r="B85" s="9" t="s">
        <v>20</v>
      </c>
      <c r="C85" s="9" t="s">
        <v>209</v>
      </c>
      <c r="D85" s="9" t="s">
        <v>22</v>
      </c>
      <c r="E85" s="10" t="s">
        <v>415</v>
      </c>
      <c r="F85" s="9" t="s">
        <v>288</v>
      </c>
      <c r="G85" s="9" t="s">
        <v>342</v>
      </c>
      <c r="H85" s="9" t="s">
        <v>26</v>
      </c>
      <c r="I85" s="12">
        <v>14.5</v>
      </c>
      <c r="J85" s="12">
        <v>14.5</v>
      </c>
      <c r="K85" s="9">
        <v>0</v>
      </c>
      <c r="L85" s="10" t="s">
        <v>416</v>
      </c>
      <c r="M85" s="9" t="s">
        <v>28</v>
      </c>
      <c r="N85" s="9" t="s">
        <v>362</v>
      </c>
      <c r="O85" s="9">
        <v>2021</v>
      </c>
      <c r="P85" s="9" t="s">
        <v>344</v>
      </c>
      <c r="Q85" s="9"/>
    </row>
    <row r="86" ht="54.95" customHeight="1" spans="1:17">
      <c r="A86" s="9">
        <v>83</v>
      </c>
      <c r="B86" s="9" t="s">
        <v>20</v>
      </c>
      <c r="C86" s="9" t="s">
        <v>417</v>
      </c>
      <c r="D86" s="9" t="s">
        <v>22</v>
      </c>
      <c r="E86" s="10" t="s">
        <v>418</v>
      </c>
      <c r="F86" s="9" t="s">
        <v>288</v>
      </c>
      <c r="G86" s="9" t="s">
        <v>419</v>
      </c>
      <c r="H86" s="9" t="s">
        <v>26</v>
      </c>
      <c r="I86" s="12">
        <v>5</v>
      </c>
      <c r="J86" s="12">
        <v>5</v>
      </c>
      <c r="K86" s="9">
        <v>0</v>
      </c>
      <c r="L86" s="10" t="s">
        <v>420</v>
      </c>
      <c r="M86" s="9" t="s">
        <v>28</v>
      </c>
      <c r="N86" s="9" t="s">
        <v>115</v>
      </c>
      <c r="O86" s="9">
        <v>2021</v>
      </c>
      <c r="P86" s="9" t="s">
        <v>373</v>
      </c>
      <c r="Q86" s="9"/>
    </row>
    <row r="87" ht="54.95" customHeight="1" spans="1:17">
      <c r="A87" s="9">
        <v>84</v>
      </c>
      <c r="B87" s="9" t="s">
        <v>20</v>
      </c>
      <c r="C87" s="9" t="s">
        <v>209</v>
      </c>
      <c r="D87" s="9" t="s">
        <v>22</v>
      </c>
      <c r="E87" s="10" t="s">
        <v>421</v>
      </c>
      <c r="F87" s="9" t="s">
        <v>288</v>
      </c>
      <c r="G87" s="9" t="s">
        <v>317</v>
      </c>
      <c r="H87" s="9" t="s">
        <v>26</v>
      </c>
      <c r="I87" s="9">
        <v>9</v>
      </c>
      <c r="J87" s="9">
        <v>9</v>
      </c>
      <c r="K87" s="9">
        <v>0</v>
      </c>
      <c r="L87" s="10" t="s">
        <v>422</v>
      </c>
      <c r="M87" s="9" t="s">
        <v>28</v>
      </c>
      <c r="N87" s="9" t="s">
        <v>194</v>
      </c>
      <c r="O87" s="9">
        <v>2021</v>
      </c>
      <c r="P87" s="9" t="s">
        <v>319</v>
      </c>
      <c r="Q87" s="9"/>
    </row>
    <row r="88" ht="54.95" customHeight="1" spans="1:17">
      <c r="A88" s="9">
        <v>85</v>
      </c>
      <c r="B88" s="9" t="s">
        <v>20</v>
      </c>
      <c r="C88" s="9" t="s">
        <v>417</v>
      </c>
      <c r="D88" s="9" t="s">
        <v>22</v>
      </c>
      <c r="E88" s="10" t="s">
        <v>423</v>
      </c>
      <c r="F88" s="9" t="s">
        <v>288</v>
      </c>
      <c r="G88" s="9" t="s">
        <v>424</v>
      </c>
      <c r="H88" s="9" t="s">
        <v>26</v>
      </c>
      <c r="I88" s="9">
        <v>16</v>
      </c>
      <c r="J88" s="9">
        <v>16</v>
      </c>
      <c r="K88" s="9">
        <v>0</v>
      </c>
      <c r="L88" s="10" t="s">
        <v>425</v>
      </c>
      <c r="M88" s="9" t="s">
        <v>28</v>
      </c>
      <c r="N88" s="9" t="s">
        <v>426</v>
      </c>
      <c r="O88" s="9">
        <v>2021</v>
      </c>
      <c r="P88" s="9" t="s">
        <v>344</v>
      </c>
      <c r="Q88" s="9"/>
    </row>
    <row r="89" ht="54.95" customHeight="1" spans="1:17">
      <c r="A89" s="9">
        <v>86</v>
      </c>
      <c r="B89" s="9" t="s">
        <v>20</v>
      </c>
      <c r="C89" s="9" t="s">
        <v>395</v>
      </c>
      <c r="D89" s="9" t="s">
        <v>22</v>
      </c>
      <c r="E89" s="10" t="s">
        <v>427</v>
      </c>
      <c r="F89" s="9" t="s">
        <v>288</v>
      </c>
      <c r="G89" s="9" t="s">
        <v>428</v>
      </c>
      <c r="H89" s="9" t="s">
        <v>370</v>
      </c>
      <c r="I89" s="9">
        <v>19.2</v>
      </c>
      <c r="J89" s="9">
        <v>19.2</v>
      </c>
      <c r="K89" s="9">
        <v>0</v>
      </c>
      <c r="L89" s="10" t="s">
        <v>429</v>
      </c>
      <c r="M89" s="9" t="s">
        <v>28</v>
      </c>
      <c r="N89" s="9" t="s">
        <v>101</v>
      </c>
      <c r="O89" s="9">
        <v>2021</v>
      </c>
      <c r="P89" s="9" t="s">
        <v>388</v>
      </c>
      <c r="Q89" s="9"/>
    </row>
    <row r="90" ht="54.95" customHeight="1" spans="1:17">
      <c r="A90" s="9">
        <v>87</v>
      </c>
      <c r="B90" s="9" t="s">
        <v>20</v>
      </c>
      <c r="C90" s="9" t="s">
        <v>430</v>
      </c>
      <c r="D90" s="9" t="s">
        <v>22</v>
      </c>
      <c r="E90" s="10" t="s">
        <v>431</v>
      </c>
      <c r="F90" s="9" t="s">
        <v>288</v>
      </c>
      <c r="G90" s="9" t="s">
        <v>432</v>
      </c>
      <c r="H90" s="9" t="s">
        <v>136</v>
      </c>
      <c r="I90" s="9">
        <v>12</v>
      </c>
      <c r="J90" s="9">
        <v>12</v>
      </c>
      <c r="K90" s="9">
        <v>0</v>
      </c>
      <c r="L90" s="10" t="s">
        <v>433</v>
      </c>
      <c r="M90" s="9" t="s">
        <v>28</v>
      </c>
      <c r="N90" s="9" t="s">
        <v>434</v>
      </c>
      <c r="O90" s="9">
        <v>2021</v>
      </c>
      <c r="P90" s="9" t="s">
        <v>435</v>
      </c>
      <c r="Q90" s="9"/>
    </row>
    <row r="91" s="2" customFormat="1" ht="54.95" customHeight="1" spans="1:18">
      <c r="A91" s="9">
        <v>88</v>
      </c>
      <c r="B91" s="9" t="s">
        <v>20</v>
      </c>
      <c r="C91" s="9" t="s">
        <v>436</v>
      </c>
      <c r="D91" s="9" t="s">
        <v>22</v>
      </c>
      <c r="E91" s="10" t="s">
        <v>437</v>
      </c>
      <c r="F91" s="9" t="s">
        <v>438</v>
      </c>
      <c r="G91" s="9" t="s">
        <v>439</v>
      </c>
      <c r="H91" s="9" t="s">
        <v>440</v>
      </c>
      <c r="I91" s="12">
        <v>25</v>
      </c>
      <c r="J91" s="12">
        <v>25</v>
      </c>
      <c r="K91" s="9">
        <v>0</v>
      </c>
      <c r="L91" s="10" t="s">
        <v>441</v>
      </c>
      <c r="M91" s="9" t="s">
        <v>28</v>
      </c>
      <c r="N91" s="9" t="s">
        <v>233</v>
      </c>
      <c r="O91" s="9">
        <v>2021</v>
      </c>
      <c r="P91" s="9" t="s">
        <v>442</v>
      </c>
      <c r="Q91" s="14"/>
      <c r="R91"/>
    </row>
    <row r="92" ht="54.95" customHeight="1" spans="1:17">
      <c r="A92" s="9">
        <v>89</v>
      </c>
      <c r="B92" s="9" t="s">
        <v>20</v>
      </c>
      <c r="C92" s="9" t="s">
        <v>96</v>
      </c>
      <c r="D92" s="9" t="s">
        <v>22</v>
      </c>
      <c r="E92" s="10" t="s">
        <v>443</v>
      </c>
      <c r="F92" s="9" t="s">
        <v>438</v>
      </c>
      <c r="G92" s="9" t="s">
        <v>444</v>
      </c>
      <c r="H92" s="9" t="s">
        <v>445</v>
      </c>
      <c r="I92" s="12">
        <v>22</v>
      </c>
      <c r="J92" s="12">
        <v>22</v>
      </c>
      <c r="K92" s="9">
        <v>0</v>
      </c>
      <c r="L92" s="10" t="s">
        <v>446</v>
      </c>
      <c r="M92" s="9" t="s">
        <v>28</v>
      </c>
      <c r="N92" s="9" t="s">
        <v>447</v>
      </c>
      <c r="O92" s="9">
        <v>2021</v>
      </c>
      <c r="P92" s="9" t="s">
        <v>448</v>
      </c>
      <c r="Q92" s="14"/>
    </row>
    <row r="93" s="2" customFormat="1" ht="54.95" customHeight="1" spans="1:18">
      <c r="A93" s="9">
        <v>90</v>
      </c>
      <c r="B93" s="9" t="s">
        <v>20</v>
      </c>
      <c r="C93" s="9" t="s">
        <v>209</v>
      </c>
      <c r="D93" s="9" t="s">
        <v>22</v>
      </c>
      <c r="E93" s="10" t="s">
        <v>449</v>
      </c>
      <c r="F93" s="9" t="s">
        <v>438</v>
      </c>
      <c r="G93" s="9" t="s">
        <v>450</v>
      </c>
      <c r="H93" s="9" t="s">
        <v>451</v>
      </c>
      <c r="I93" s="12">
        <v>26</v>
      </c>
      <c r="J93" s="12">
        <v>26</v>
      </c>
      <c r="K93" s="9">
        <v>0</v>
      </c>
      <c r="L93" s="10" t="s">
        <v>452</v>
      </c>
      <c r="M93" s="9" t="s">
        <v>28</v>
      </c>
      <c r="N93" s="9" t="s">
        <v>237</v>
      </c>
      <c r="O93" s="9">
        <v>2021</v>
      </c>
      <c r="P93" s="9" t="s">
        <v>453</v>
      </c>
      <c r="Q93" s="14"/>
      <c r="R93"/>
    </row>
    <row r="94" ht="54.95" customHeight="1" spans="1:17">
      <c r="A94" s="9">
        <v>91</v>
      </c>
      <c r="B94" s="9" t="s">
        <v>20</v>
      </c>
      <c r="C94" s="9" t="s">
        <v>454</v>
      </c>
      <c r="D94" s="9" t="s">
        <v>22</v>
      </c>
      <c r="E94" s="10" t="s">
        <v>455</v>
      </c>
      <c r="F94" s="9" t="s">
        <v>438</v>
      </c>
      <c r="G94" s="9" t="s">
        <v>456</v>
      </c>
      <c r="H94" s="9" t="s">
        <v>445</v>
      </c>
      <c r="I94" s="12">
        <v>16</v>
      </c>
      <c r="J94" s="12">
        <v>16</v>
      </c>
      <c r="K94" s="9">
        <v>0</v>
      </c>
      <c r="L94" s="10" t="s">
        <v>457</v>
      </c>
      <c r="M94" s="9" t="s">
        <v>28</v>
      </c>
      <c r="N94" s="9" t="s">
        <v>447</v>
      </c>
      <c r="O94" s="9">
        <v>2021</v>
      </c>
      <c r="P94" s="9" t="s">
        <v>458</v>
      </c>
      <c r="Q94" s="14"/>
    </row>
    <row r="95" ht="54.95" customHeight="1" spans="1:17">
      <c r="A95" s="9">
        <v>92</v>
      </c>
      <c r="B95" s="9" t="s">
        <v>20</v>
      </c>
      <c r="C95" s="9" t="s">
        <v>459</v>
      </c>
      <c r="D95" s="9" t="s">
        <v>22</v>
      </c>
      <c r="E95" s="10" t="s">
        <v>460</v>
      </c>
      <c r="F95" s="9" t="s">
        <v>438</v>
      </c>
      <c r="G95" s="9" t="s">
        <v>461</v>
      </c>
      <c r="H95" s="9" t="s">
        <v>462</v>
      </c>
      <c r="I95" s="12">
        <v>13</v>
      </c>
      <c r="J95" s="12">
        <v>13</v>
      </c>
      <c r="K95" s="9">
        <v>0</v>
      </c>
      <c r="L95" s="10" t="s">
        <v>463</v>
      </c>
      <c r="M95" s="9" t="s">
        <v>28</v>
      </c>
      <c r="N95" s="9" t="s">
        <v>464</v>
      </c>
      <c r="O95" s="9">
        <v>2021</v>
      </c>
      <c r="P95" s="9" t="s">
        <v>465</v>
      </c>
      <c r="Q95" s="14"/>
    </row>
    <row r="96" s="2" customFormat="1" ht="54.95" customHeight="1" spans="1:18">
      <c r="A96" s="9">
        <v>93</v>
      </c>
      <c r="B96" s="9" t="s">
        <v>20</v>
      </c>
      <c r="C96" s="9" t="s">
        <v>466</v>
      </c>
      <c r="D96" s="9" t="s">
        <v>22</v>
      </c>
      <c r="E96" s="10" t="s">
        <v>467</v>
      </c>
      <c r="F96" s="9" t="s">
        <v>438</v>
      </c>
      <c r="G96" s="9" t="s">
        <v>456</v>
      </c>
      <c r="H96" s="9" t="s">
        <v>468</v>
      </c>
      <c r="I96" s="12">
        <v>25</v>
      </c>
      <c r="J96" s="12">
        <v>25</v>
      </c>
      <c r="K96" s="9">
        <v>0</v>
      </c>
      <c r="L96" s="10" t="s">
        <v>469</v>
      </c>
      <c r="M96" s="9" t="s">
        <v>28</v>
      </c>
      <c r="N96" s="9" t="s">
        <v>470</v>
      </c>
      <c r="O96" s="9">
        <v>2021</v>
      </c>
      <c r="P96" s="9" t="s">
        <v>458</v>
      </c>
      <c r="Q96" s="14"/>
      <c r="R96"/>
    </row>
    <row r="97" ht="54.95" customHeight="1" spans="1:17">
      <c r="A97" s="9">
        <v>94</v>
      </c>
      <c r="B97" s="9" t="s">
        <v>20</v>
      </c>
      <c r="C97" s="9" t="s">
        <v>466</v>
      </c>
      <c r="D97" s="9" t="s">
        <v>22</v>
      </c>
      <c r="E97" s="10" t="s">
        <v>471</v>
      </c>
      <c r="F97" s="9" t="s">
        <v>438</v>
      </c>
      <c r="G97" s="9" t="s">
        <v>472</v>
      </c>
      <c r="H97" s="9" t="s">
        <v>473</v>
      </c>
      <c r="I97" s="12">
        <v>15</v>
      </c>
      <c r="J97" s="12">
        <v>15</v>
      </c>
      <c r="K97" s="9">
        <v>0</v>
      </c>
      <c r="L97" s="10" t="s">
        <v>474</v>
      </c>
      <c r="M97" s="9" t="s">
        <v>28</v>
      </c>
      <c r="N97" s="9" t="s">
        <v>233</v>
      </c>
      <c r="O97" s="9">
        <v>2021</v>
      </c>
      <c r="P97" s="9" t="s">
        <v>453</v>
      </c>
      <c r="Q97" s="14"/>
    </row>
    <row r="98" s="2" customFormat="1" ht="54.95" customHeight="1" spans="1:18">
      <c r="A98" s="9">
        <v>95</v>
      </c>
      <c r="B98" s="9" t="s">
        <v>20</v>
      </c>
      <c r="C98" s="9" t="s">
        <v>475</v>
      </c>
      <c r="D98" s="9" t="s">
        <v>22</v>
      </c>
      <c r="E98" s="10" t="s">
        <v>476</v>
      </c>
      <c r="F98" s="9" t="s">
        <v>438</v>
      </c>
      <c r="G98" s="9" t="s">
        <v>477</v>
      </c>
      <c r="H98" s="9" t="s">
        <v>478</v>
      </c>
      <c r="I98" s="9">
        <v>33</v>
      </c>
      <c r="J98" s="9">
        <v>33</v>
      </c>
      <c r="K98" s="9">
        <v>0</v>
      </c>
      <c r="L98" s="10" t="s">
        <v>479</v>
      </c>
      <c r="M98" s="9" t="s">
        <v>28</v>
      </c>
      <c r="N98" s="9" t="s">
        <v>470</v>
      </c>
      <c r="O98" s="9">
        <v>2021</v>
      </c>
      <c r="P98" s="9" t="s">
        <v>448</v>
      </c>
      <c r="Q98" s="14"/>
      <c r="R98"/>
    </row>
    <row r="99" s="2" customFormat="1" ht="54.95" customHeight="1" spans="1:18">
      <c r="A99" s="9">
        <v>96</v>
      </c>
      <c r="B99" s="9" t="s">
        <v>20</v>
      </c>
      <c r="C99" s="9" t="s">
        <v>480</v>
      </c>
      <c r="D99" s="9" t="s">
        <v>22</v>
      </c>
      <c r="E99" s="10" t="s">
        <v>481</v>
      </c>
      <c r="F99" s="9" t="s">
        <v>438</v>
      </c>
      <c r="G99" s="9" t="s">
        <v>482</v>
      </c>
      <c r="H99" s="9" t="s">
        <v>483</v>
      </c>
      <c r="I99" s="12">
        <v>28.5</v>
      </c>
      <c r="J99" s="12">
        <v>28.5</v>
      </c>
      <c r="K99" s="9">
        <v>0</v>
      </c>
      <c r="L99" s="10" t="s">
        <v>484</v>
      </c>
      <c r="M99" s="9" t="s">
        <v>28</v>
      </c>
      <c r="N99" s="9" t="s">
        <v>447</v>
      </c>
      <c r="O99" s="9">
        <v>2021</v>
      </c>
      <c r="P99" s="9" t="s">
        <v>465</v>
      </c>
      <c r="Q99" s="14"/>
      <c r="R99"/>
    </row>
    <row r="100" s="2" customFormat="1" ht="54.95" customHeight="1" spans="1:18">
      <c r="A100" s="9">
        <v>97</v>
      </c>
      <c r="B100" s="9" t="s">
        <v>20</v>
      </c>
      <c r="C100" s="9" t="s">
        <v>209</v>
      </c>
      <c r="D100" s="9" t="s">
        <v>22</v>
      </c>
      <c r="E100" s="10" t="s">
        <v>485</v>
      </c>
      <c r="F100" s="9" t="s">
        <v>438</v>
      </c>
      <c r="G100" s="9" t="s">
        <v>486</v>
      </c>
      <c r="H100" s="9" t="s">
        <v>487</v>
      </c>
      <c r="I100" s="12">
        <v>29.5</v>
      </c>
      <c r="J100" s="12">
        <v>29.5</v>
      </c>
      <c r="K100" s="9">
        <v>0</v>
      </c>
      <c r="L100" s="10" t="s">
        <v>488</v>
      </c>
      <c r="M100" s="9" t="s">
        <v>28</v>
      </c>
      <c r="N100" s="9" t="s">
        <v>285</v>
      </c>
      <c r="O100" s="9">
        <v>2021</v>
      </c>
      <c r="P100" s="9" t="s">
        <v>458</v>
      </c>
      <c r="Q100" s="14"/>
      <c r="R100"/>
    </row>
    <row r="101" s="2" customFormat="1" ht="54.95" customHeight="1" spans="1:18">
      <c r="A101" s="9">
        <v>98</v>
      </c>
      <c r="B101" s="9" t="s">
        <v>20</v>
      </c>
      <c r="C101" s="9" t="s">
        <v>489</v>
      </c>
      <c r="D101" s="9" t="s">
        <v>22</v>
      </c>
      <c r="E101" s="10" t="s">
        <v>490</v>
      </c>
      <c r="F101" s="9" t="s">
        <v>438</v>
      </c>
      <c r="G101" s="9" t="s">
        <v>491</v>
      </c>
      <c r="H101" s="9" t="s">
        <v>492</v>
      </c>
      <c r="I101" s="12">
        <v>33.5</v>
      </c>
      <c r="J101" s="12">
        <v>33.5</v>
      </c>
      <c r="K101" s="9">
        <v>0</v>
      </c>
      <c r="L101" s="10" t="s">
        <v>493</v>
      </c>
      <c r="M101" s="9" t="s">
        <v>28</v>
      </c>
      <c r="N101" s="9" t="s">
        <v>132</v>
      </c>
      <c r="O101" s="9">
        <v>2021</v>
      </c>
      <c r="P101" s="9" t="s">
        <v>494</v>
      </c>
      <c r="Q101" s="14"/>
      <c r="R101"/>
    </row>
    <row r="102" ht="54.95" customHeight="1" spans="1:17">
      <c r="A102" s="9">
        <v>99</v>
      </c>
      <c r="B102" s="9" t="s">
        <v>20</v>
      </c>
      <c r="C102" s="9" t="s">
        <v>466</v>
      </c>
      <c r="D102" s="9" t="s">
        <v>22</v>
      </c>
      <c r="E102" s="10" t="s">
        <v>495</v>
      </c>
      <c r="F102" s="9" t="s">
        <v>438</v>
      </c>
      <c r="G102" s="9" t="s">
        <v>496</v>
      </c>
      <c r="H102" s="9" t="s">
        <v>497</v>
      </c>
      <c r="I102" s="12">
        <v>23</v>
      </c>
      <c r="J102" s="12">
        <v>23</v>
      </c>
      <c r="K102" s="9">
        <v>0</v>
      </c>
      <c r="L102" s="10" t="s">
        <v>498</v>
      </c>
      <c r="M102" s="9" t="s">
        <v>28</v>
      </c>
      <c r="N102" s="9" t="s">
        <v>219</v>
      </c>
      <c r="O102" s="9">
        <v>2021</v>
      </c>
      <c r="P102" s="9" t="s">
        <v>499</v>
      </c>
      <c r="Q102" s="17"/>
    </row>
    <row r="103" ht="54.95" customHeight="1" spans="1:17">
      <c r="A103" s="9">
        <v>100</v>
      </c>
      <c r="B103" s="9" t="s">
        <v>20</v>
      </c>
      <c r="C103" s="9" t="s">
        <v>466</v>
      </c>
      <c r="D103" s="9" t="s">
        <v>22</v>
      </c>
      <c r="E103" s="10" t="s">
        <v>500</v>
      </c>
      <c r="F103" s="9" t="s">
        <v>438</v>
      </c>
      <c r="G103" s="9" t="s">
        <v>501</v>
      </c>
      <c r="H103" s="9" t="s">
        <v>502</v>
      </c>
      <c r="I103" s="12">
        <v>23</v>
      </c>
      <c r="J103" s="12">
        <v>23</v>
      </c>
      <c r="K103" s="9">
        <v>0</v>
      </c>
      <c r="L103" s="10" t="s">
        <v>503</v>
      </c>
      <c r="M103" s="9" t="s">
        <v>28</v>
      </c>
      <c r="N103" s="9" t="s">
        <v>504</v>
      </c>
      <c r="O103" s="9">
        <v>2021</v>
      </c>
      <c r="P103" s="9" t="s">
        <v>505</v>
      </c>
      <c r="Q103" s="14"/>
    </row>
    <row r="104" ht="54.95" customHeight="1" spans="1:17">
      <c r="A104" s="9">
        <v>101</v>
      </c>
      <c r="B104" s="9" t="s">
        <v>20</v>
      </c>
      <c r="C104" s="9" t="s">
        <v>466</v>
      </c>
      <c r="D104" s="9" t="s">
        <v>22</v>
      </c>
      <c r="E104" s="10" t="s">
        <v>506</v>
      </c>
      <c r="F104" s="9" t="s">
        <v>438</v>
      </c>
      <c r="G104" s="9" t="s">
        <v>507</v>
      </c>
      <c r="H104" s="9" t="s">
        <v>508</v>
      </c>
      <c r="I104" s="12">
        <v>17.5</v>
      </c>
      <c r="J104" s="12">
        <v>17.5</v>
      </c>
      <c r="K104" s="9">
        <v>0</v>
      </c>
      <c r="L104" s="10" t="s">
        <v>509</v>
      </c>
      <c r="M104" s="9" t="s">
        <v>28</v>
      </c>
      <c r="N104" s="9" t="s">
        <v>233</v>
      </c>
      <c r="O104" s="9">
        <v>2021</v>
      </c>
      <c r="P104" s="9" t="s">
        <v>510</v>
      </c>
      <c r="Q104" s="14"/>
    </row>
    <row r="105" ht="54.95" customHeight="1" spans="1:17">
      <c r="A105" s="9">
        <v>102</v>
      </c>
      <c r="B105" s="9" t="s">
        <v>20</v>
      </c>
      <c r="C105" s="9" t="s">
        <v>466</v>
      </c>
      <c r="D105" s="9" t="s">
        <v>22</v>
      </c>
      <c r="E105" s="10" t="s">
        <v>511</v>
      </c>
      <c r="F105" s="9" t="s">
        <v>438</v>
      </c>
      <c r="G105" s="9" t="s">
        <v>512</v>
      </c>
      <c r="H105" s="9" t="s">
        <v>247</v>
      </c>
      <c r="I105" s="9">
        <v>21</v>
      </c>
      <c r="J105" s="9">
        <v>21</v>
      </c>
      <c r="K105" s="9">
        <v>0</v>
      </c>
      <c r="L105" s="10" t="s">
        <v>513</v>
      </c>
      <c r="M105" s="9" t="s">
        <v>28</v>
      </c>
      <c r="N105" s="9" t="s">
        <v>514</v>
      </c>
      <c r="O105" s="9">
        <v>2021</v>
      </c>
      <c r="P105" s="9" t="s">
        <v>453</v>
      </c>
      <c r="Q105" s="14"/>
    </row>
    <row r="106" ht="54.95" customHeight="1" spans="1:17">
      <c r="A106" s="9">
        <v>103</v>
      </c>
      <c r="B106" s="9" t="s">
        <v>20</v>
      </c>
      <c r="C106" s="9" t="s">
        <v>515</v>
      </c>
      <c r="D106" s="9" t="s">
        <v>516</v>
      </c>
      <c r="E106" s="10" t="s">
        <v>517</v>
      </c>
      <c r="F106" s="9" t="s">
        <v>518</v>
      </c>
      <c r="G106" s="9" t="s">
        <v>519</v>
      </c>
      <c r="H106" s="9" t="s">
        <v>520</v>
      </c>
      <c r="I106" s="12">
        <v>13</v>
      </c>
      <c r="J106" s="12">
        <v>13</v>
      </c>
      <c r="K106" s="9">
        <v>0</v>
      </c>
      <c r="L106" s="10" t="s">
        <v>521</v>
      </c>
      <c r="M106" s="9" t="s">
        <v>28</v>
      </c>
      <c r="N106" s="9" t="s">
        <v>522</v>
      </c>
      <c r="O106" s="9">
        <v>2021</v>
      </c>
      <c r="P106" s="9" t="s">
        <v>523</v>
      </c>
      <c r="Q106" s="14"/>
    </row>
    <row r="107" ht="54.95" customHeight="1" spans="1:17">
      <c r="A107" s="9">
        <v>104</v>
      </c>
      <c r="B107" s="9" t="s">
        <v>20</v>
      </c>
      <c r="C107" s="9" t="s">
        <v>515</v>
      </c>
      <c r="D107" s="9" t="s">
        <v>516</v>
      </c>
      <c r="E107" s="10" t="s">
        <v>524</v>
      </c>
      <c r="F107" s="9" t="s">
        <v>518</v>
      </c>
      <c r="G107" s="9" t="s">
        <v>519</v>
      </c>
      <c r="H107" s="9" t="s">
        <v>525</v>
      </c>
      <c r="I107" s="9">
        <v>17.5</v>
      </c>
      <c r="J107" s="9">
        <v>17.5</v>
      </c>
      <c r="K107" s="9">
        <v>0</v>
      </c>
      <c r="L107" s="10" t="s">
        <v>526</v>
      </c>
      <c r="M107" s="9" t="s">
        <v>28</v>
      </c>
      <c r="N107" s="9" t="s">
        <v>219</v>
      </c>
      <c r="O107" s="9">
        <v>2021</v>
      </c>
      <c r="P107" s="9" t="s">
        <v>523</v>
      </c>
      <c r="Q107" s="14"/>
    </row>
    <row r="108" s="2" customFormat="1" ht="54.95" customHeight="1" spans="1:18">
      <c r="A108" s="9">
        <v>105</v>
      </c>
      <c r="B108" s="9" t="s">
        <v>20</v>
      </c>
      <c r="C108" s="9" t="s">
        <v>527</v>
      </c>
      <c r="D108" s="9" t="s">
        <v>22</v>
      </c>
      <c r="E108" s="10" t="s">
        <v>528</v>
      </c>
      <c r="F108" s="9" t="s">
        <v>518</v>
      </c>
      <c r="G108" s="9" t="s">
        <v>529</v>
      </c>
      <c r="H108" s="9" t="s">
        <v>525</v>
      </c>
      <c r="I108" s="9">
        <v>28</v>
      </c>
      <c r="J108" s="9">
        <v>28</v>
      </c>
      <c r="K108" s="9">
        <v>0</v>
      </c>
      <c r="L108" s="10" t="s">
        <v>530</v>
      </c>
      <c r="M108" s="9" t="s">
        <v>28</v>
      </c>
      <c r="N108" s="9" t="s">
        <v>426</v>
      </c>
      <c r="O108" s="9">
        <v>2021</v>
      </c>
      <c r="P108" s="9" t="s">
        <v>531</v>
      </c>
      <c r="Q108" s="9"/>
      <c r="R108"/>
    </row>
    <row r="109" s="2" customFormat="1" ht="54.95" customHeight="1" spans="1:18">
      <c r="A109" s="9">
        <v>106</v>
      </c>
      <c r="B109" s="9" t="s">
        <v>20</v>
      </c>
      <c r="C109" s="9" t="s">
        <v>532</v>
      </c>
      <c r="D109" s="9" t="s">
        <v>22</v>
      </c>
      <c r="E109" s="10" t="s">
        <v>533</v>
      </c>
      <c r="F109" s="9" t="s">
        <v>518</v>
      </c>
      <c r="G109" s="9" t="s">
        <v>529</v>
      </c>
      <c r="H109" s="9" t="s">
        <v>525</v>
      </c>
      <c r="I109" s="9">
        <v>30</v>
      </c>
      <c r="J109" s="9">
        <v>30</v>
      </c>
      <c r="K109" s="9">
        <v>0</v>
      </c>
      <c r="L109" s="10" t="s">
        <v>534</v>
      </c>
      <c r="M109" s="9" t="s">
        <v>28</v>
      </c>
      <c r="N109" s="9" t="s">
        <v>233</v>
      </c>
      <c r="O109" s="9">
        <v>2021</v>
      </c>
      <c r="P109" s="9" t="s">
        <v>531</v>
      </c>
      <c r="Q109" s="9"/>
      <c r="R109"/>
    </row>
    <row r="110" s="3" customFormat="1" ht="54.95" customHeight="1" spans="1:17">
      <c r="A110" s="9">
        <v>107</v>
      </c>
      <c r="B110" s="9" t="s">
        <v>20</v>
      </c>
      <c r="C110" s="9" t="s">
        <v>535</v>
      </c>
      <c r="D110" s="9" t="s">
        <v>22</v>
      </c>
      <c r="E110" s="10" t="s">
        <v>536</v>
      </c>
      <c r="F110" s="9" t="s">
        <v>518</v>
      </c>
      <c r="G110" s="9" t="s">
        <v>537</v>
      </c>
      <c r="H110" s="9" t="s">
        <v>520</v>
      </c>
      <c r="I110" s="9">
        <v>16</v>
      </c>
      <c r="J110" s="9">
        <v>16</v>
      </c>
      <c r="K110" s="9">
        <v>0</v>
      </c>
      <c r="L110" s="10" t="s">
        <v>538</v>
      </c>
      <c r="M110" s="9" t="s">
        <v>28</v>
      </c>
      <c r="N110" s="9" t="s">
        <v>539</v>
      </c>
      <c r="O110" s="9">
        <v>2021</v>
      </c>
      <c r="P110" s="9" t="s">
        <v>540</v>
      </c>
      <c r="Q110" s="9"/>
    </row>
    <row r="111" s="2" customFormat="1" ht="54.95" customHeight="1" spans="1:18">
      <c r="A111" s="9">
        <v>108</v>
      </c>
      <c r="B111" s="9" t="s">
        <v>20</v>
      </c>
      <c r="C111" s="9" t="s">
        <v>541</v>
      </c>
      <c r="D111" s="9" t="s">
        <v>22</v>
      </c>
      <c r="E111" s="10" t="s">
        <v>251</v>
      </c>
      <c r="F111" s="9" t="s">
        <v>518</v>
      </c>
      <c r="G111" s="9" t="s">
        <v>542</v>
      </c>
      <c r="H111" s="9" t="s">
        <v>525</v>
      </c>
      <c r="I111" s="9">
        <v>28</v>
      </c>
      <c r="J111" s="9">
        <v>28</v>
      </c>
      <c r="K111" s="9">
        <v>0</v>
      </c>
      <c r="L111" s="10" t="s">
        <v>543</v>
      </c>
      <c r="M111" s="9" t="s">
        <v>28</v>
      </c>
      <c r="N111" s="9" t="s">
        <v>544</v>
      </c>
      <c r="O111" s="9">
        <v>2021</v>
      </c>
      <c r="P111" s="9" t="s">
        <v>540</v>
      </c>
      <c r="Q111" s="9"/>
      <c r="R111"/>
    </row>
    <row r="112" s="3" customFormat="1" ht="54.95" customHeight="1" spans="1:17">
      <c r="A112" s="9">
        <v>109</v>
      </c>
      <c r="B112" s="9" t="s">
        <v>20</v>
      </c>
      <c r="C112" s="9" t="s">
        <v>535</v>
      </c>
      <c r="D112" s="9" t="s">
        <v>22</v>
      </c>
      <c r="E112" s="10" t="s">
        <v>545</v>
      </c>
      <c r="F112" s="9" t="s">
        <v>518</v>
      </c>
      <c r="G112" s="9" t="s">
        <v>546</v>
      </c>
      <c r="H112" s="9" t="s">
        <v>520</v>
      </c>
      <c r="I112" s="9">
        <v>19.5</v>
      </c>
      <c r="J112" s="9">
        <v>19.5</v>
      </c>
      <c r="K112" s="9">
        <v>0</v>
      </c>
      <c r="L112" s="10" t="s">
        <v>547</v>
      </c>
      <c r="M112" s="9" t="s">
        <v>28</v>
      </c>
      <c r="N112" s="9" t="s">
        <v>548</v>
      </c>
      <c r="O112" s="9">
        <v>2021</v>
      </c>
      <c r="P112" s="9" t="s">
        <v>540</v>
      </c>
      <c r="Q112" s="9"/>
    </row>
    <row r="113" s="3" customFormat="1" ht="54.95" customHeight="1" spans="1:17">
      <c r="A113" s="9">
        <v>110</v>
      </c>
      <c r="B113" s="9" t="s">
        <v>20</v>
      </c>
      <c r="C113" s="9" t="s">
        <v>549</v>
      </c>
      <c r="D113" s="9" t="s">
        <v>22</v>
      </c>
      <c r="E113" s="10" t="s">
        <v>550</v>
      </c>
      <c r="F113" s="9" t="s">
        <v>518</v>
      </c>
      <c r="G113" s="9" t="s">
        <v>551</v>
      </c>
      <c r="H113" s="9" t="s">
        <v>520</v>
      </c>
      <c r="I113" s="9">
        <v>21</v>
      </c>
      <c r="J113" s="9">
        <v>21</v>
      </c>
      <c r="K113" s="9">
        <v>0</v>
      </c>
      <c r="L113" s="10" t="s">
        <v>552</v>
      </c>
      <c r="M113" s="9" t="s">
        <v>28</v>
      </c>
      <c r="N113" s="9" t="s">
        <v>553</v>
      </c>
      <c r="O113" s="9">
        <v>2021</v>
      </c>
      <c r="P113" s="9" t="s">
        <v>554</v>
      </c>
      <c r="Q113" s="9"/>
    </row>
    <row r="114" s="2" customFormat="1" ht="54.95" customHeight="1" spans="1:18">
      <c r="A114" s="9">
        <v>111</v>
      </c>
      <c r="B114" s="9" t="s">
        <v>20</v>
      </c>
      <c r="C114" s="9" t="s">
        <v>47</v>
      </c>
      <c r="D114" s="9" t="s">
        <v>22</v>
      </c>
      <c r="E114" s="10" t="s">
        <v>555</v>
      </c>
      <c r="F114" s="9" t="s">
        <v>518</v>
      </c>
      <c r="G114" s="9" t="s">
        <v>556</v>
      </c>
      <c r="H114" s="9" t="s">
        <v>525</v>
      </c>
      <c r="I114" s="9">
        <v>33</v>
      </c>
      <c r="J114" s="9">
        <v>33</v>
      </c>
      <c r="K114" s="9">
        <v>0</v>
      </c>
      <c r="L114" s="10" t="s">
        <v>557</v>
      </c>
      <c r="M114" s="9" t="s">
        <v>28</v>
      </c>
      <c r="N114" s="9" t="s">
        <v>504</v>
      </c>
      <c r="O114" s="9">
        <v>2021</v>
      </c>
      <c r="P114" s="9" t="s">
        <v>554</v>
      </c>
      <c r="Q114" s="9"/>
      <c r="R114"/>
    </row>
    <row r="115" s="3" customFormat="1" ht="54.95" customHeight="1" spans="1:17">
      <c r="A115" s="9">
        <v>112</v>
      </c>
      <c r="B115" s="9" t="s">
        <v>20</v>
      </c>
      <c r="C115" s="9" t="s">
        <v>515</v>
      </c>
      <c r="D115" s="9" t="s">
        <v>22</v>
      </c>
      <c r="E115" s="10" t="s">
        <v>558</v>
      </c>
      <c r="F115" s="9" t="s">
        <v>518</v>
      </c>
      <c r="G115" s="9" t="s">
        <v>559</v>
      </c>
      <c r="H115" s="9" t="s">
        <v>525</v>
      </c>
      <c r="I115" s="9">
        <v>19</v>
      </c>
      <c r="J115" s="9">
        <v>19</v>
      </c>
      <c r="K115" s="9">
        <v>0</v>
      </c>
      <c r="L115" s="10" t="s">
        <v>560</v>
      </c>
      <c r="M115" s="9" t="s">
        <v>28</v>
      </c>
      <c r="N115" s="9" t="s">
        <v>86</v>
      </c>
      <c r="O115" s="9">
        <v>2021</v>
      </c>
      <c r="P115" s="9" t="s">
        <v>561</v>
      </c>
      <c r="Q115" s="9"/>
    </row>
    <row r="116" s="2" customFormat="1" ht="54.95" customHeight="1" spans="1:18">
      <c r="A116" s="9">
        <v>113</v>
      </c>
      <c r="B116" s="9" t="s">
        <v>20</v>
      </c>
      <c r="C116" s="9" t="s">
        <v>562</v>
      </c>
      <c r="D116" s="9" t="s">
        <v>22</v>
      </c>
      <c r="E116" s="10" t="s">
        <v>563</v>
      </c>
      <c r="F116" s="9" t="s">
        <v>518</v>
      </c>
      <c r="G116" s="9" t="s">
        <v>564</v>
      </c>
      <c r="H116" s="9" t="s">
        <v>525</v>
      </c>
      <c r="I116" s="9">
        <v>28</v>
      </c>
      <c r="J116" s="9">
        <v>28</v>
      </c>
      <c r="K116" s="9">
        <v>0</v>
      </c>
      <c r="L116" s="10" t="s">
        <v>565</v>
      </c>
      <c r="M116" s="9" t="s">
        <v>28</v>
      </c>
      <c r="N116" s="9" t="s">
        <v>101</v>
      </c>
      <c r="O116" s="9">
        <v>2021</v>
      </c>
      <c r="P116" s="9" t="s">
        <v>566</v>
      </c>
      <c r="Q116" s="9"/>
      <c r="R116"/>
    </row>
    <row r="117" s="3" customFormat="1" ht="54.95" customHeight="1" spans="1:17">
      <c r="A117" s="9">
        <v>114</v>
      </c>
      <c r="B117" s="9" t="s">
        <v>20</v>
      </c>
      <c r="C117" s="9" t="s">
        <v>541</v>
      </c>
      <c r="D117" s="9" t="s">
        <v>22</v>
      </c>
      <c r="E117" s="10" t="s">
        <v>567</v>
      </c>
      <c r="F117" s="9" t="s">
        <v>518</v>
      </c>
      <c r="G117" s="9" t="s">
        <v>568</v>
      </c>
      <c r="H117" s="9" t="s">
        <v>525</v>
      </c>
      <c r="I117" s="9">
        <v>14</v>
      </c>
      <c r="J117" s="9">
        <v>14</v>
      </c>
      <c r="K117" s="9">
        <v>0</v>
      </c>
      <c r="L117" s="10" t="s">
        <v>569</v>
      </c>
      <c r="M117" s="9" t="s">
        <v>28</v>
      </c>
      <c r="N117" s="9" t="s">
        <v>90</v>
      </c>
      <c r="O117" s="9">
        <v>2021</v>
      </c>
      <c r="P117" s="9" t="s">
        <v>570</v>
      </c>
      <c r="Q117" s="9"/>
    </row>
    <row r="118" s="3" customFormat="1" ht="54.95" customHeight="1" spans="1:17">
      <c r="A118" s="9">
        <v>115</v>
      </c>
      <c r="B118" s="9" t="s">
        <v>20</v>
      </c>
      <c r="C118" s="9" t="s">
        <v>571</v>
      </c>
      <c r="D118" s="9" t="s">
        <v>22</v>
      </c>
      <c r="E118" s="10" t="s">
        <v>572</v>
      </c>
      <c r="F118" s="9" t="s">
        <v>518</v>
      </c>
      <c r="G118" s="9" t="s">
        <v>573</v>
      </c>
      <c r="H118" s="9" t="s">
        <v>525</v>
      </c>
      <c r="I118" s="9">
        <v>8.8</v>
      </c>
      <c r="J118" s="9">
        <v>8.8</v>
      </c>
      <c r="K118" s="9">
        <v>0</v>
      </c>
      <c r="L118" s="10" t="s">
        <v>574</v>
      </c>
      <c r="M118" s="9" t="s">
        <v>28</v>
      </c>
      <c r="N118" s="9" t="s">
        <v>94</v>
      </c>
      <c r="O118" s="9">
        <v>2021</v>
      </c>
      <c r="P118" s="9" t="s">
        <v>570</v>
      </c>
      <c r="Q118" s="9"/>
    </row>
    <row r="119" s="3" customFormat="1" ht="54.95" customHeight="1" spans="1:17">
      <c r="A119" s="9">
        <v>116</v>
      </c>
      <c r="B119" s="9" t="s">
        <v>20</v>
      </c>
      <c r="C119" s="9" t="s">
        <v>575</v>
      </c>
      <c r="D119" s="9" t="s">
        <v>22</v>
      </c>
      <c r="E119" s="10" t="s">
        <v>576</v>
      </c>
      <c r="F119" s="9" t="s">
        <v>518</v>
      </c>
      <c r="G119" s="9" t="s">
        <v>573</v>
      </c>
      <c r="H119" s="9" t="s">
        <v>525</v>
      </c>
      <c r="I119" s="9">
        <v>15</v>
      </c>
      <c r="J119" s="9">
        <v>15</v>
      </c>
      <c r="K119" s="9">
        <v>0</v>
      </c>
      <c r="L119" s="10" t="s">
        <v>577</v>
      </c>
      <c r="M119" s="9" t="s">
        <v>28</v>
      </c>
      <c r="N119" s="9" t="s">
        <v>101</v>
      </c>
      <c r="O119" s="9">
        <v>2021</v>
      </c>
      <c r="P119" s="9" t="s">
        <v>570</v>
      </c>
      <c r="Q119" s="9"/>
    </row>
    <row r="120" s="3" customFormat="1" ht="54.95" customHeight="1" spans="1:17">
      <c r="A120" s="9">
        <v>117</v>
      </c>
      <c r="B120" s="9" t="s">
        <v>20</v>
      </c>
      <c r="C120" s="9" t="s">
        <v>578</v>
      </c>
      <c r="D120" s="9" t="s">
        <v>22</v>
      </c>
      <c r="E120" s="10" t="s">
        <v>579</v>
      </c>
      <c r="F120" s="9" t="s">
        <v>518</v>
      </c>
      <c r="G120" s="9" t="s">
        <v>573</v>
      </c>
      <c r="H120" s="9" t="s">
        <v>520</v>
      </c>
      <c r="I120" s="9">
        <v>16.5</v>
      </c>
      <c r="J120" s="9">
        <v>16.5</v>
      </c>
      <c r="K120" s="9">
        <v>0</v>
      </c>
      <c r="L120" s="10" t="s">
        <v>580</v>
      </c>
      <c r="M120" s="9" t="s">
        <v>28</v>
      </c>
      <c r="N120" s="9" t="s">
        <v>285</v>
      </c>
      <c r="O120" s="9">
        <v>2021</v>
      </c>
      <c r="P120" s="9" t="s">
        <v>570</v>
      </c>
      <c r="Q120" s="9"/>
    </row>
    <row r="121" s="3" customFormat="1" ht="54.95" customHeight="1" spans="1:17">
      <c r="A121" s="9">
        <v>118</v>
      </c>
      <c r="B121" s="9" t="s">
        <v>20</v>
      </c>
      <c r="C121" s="9" t="s">
        <v>581</v>
      </c>
      <c r="D121" s="9" t="s">
        <v>22</v>
      </c>
      <c r="E121" s="10" t="s">
        <v>582</v>
      </c>
      <c r="F121" s="9" t="s">
        <v>518</v>
      </c>
      <c r="G121" s="9" t="s">
        <v>573</v>
      </c>
      <c r="H121" s="9" t="s">
        <v>525</v>
      </c>
      <c r="I121" s="9">
        <v>12.5</v>
      </c>
      <c r="J121" s="9">
        <v>12.5</v>
      </c>
      <c r="K121" s="9">
        <v>0</v>
      </c>
      <c r="L121" s="10" t="s">
        <v>583</v>
      </c>
      <c r="M121" s="9" t="s">
        <v>28</v>
      </c>
      <c r="N121" s="9" t="s">
        <v>86</v>
      </c>
      <c r="O121" s="9">
        <v>2021</v>
      </c>
      <c r="P121" s="9" t="s">
        <v>570</v>
      </c>
      <c r="Q121" s="9"/>
    </row>
    <row r="122" s="2" customFormat="1" ht="54.95" customHeight="1" spans="1:18">
      <c r="A122" s="9">
        <v>119</v>
      </c>
      <c r="B122" s="9" t="s">
        <v>20</v>
      </c>
      <c r="C122" s="9" t="s">
        <v>584</v>
      </c>
      <c r="D122" s="9" t="s">
        <v>22</v>
      </c>
      <c r="E122" s="10" t="s">
        <v>585</v>
      </c>
      <c r="F122" s="9" t="s">
        <v>518</v>
      </c>
      <c r="G122" s="9" t="s">
        <v>586</v>
      </c>
      <c r="H122" s="9" t="s">
        <v>525</v>
      </c>
      <c r="I122" s="9">
        <v>28</v>
      </c>
      <c r="J122" s="9">
        <v>28</v>
      </c>
      <c r="K122" s="9">
        <v>0</v>
      </c>
      <c r="L122" s="10" t="s">
        <v>587</v>
      </c>
      <c r="M122" s="9" t="s">
        <v>28</v>
      </c>
      <c r="N122" s="9" t="s">
        <v>285</v>
      </c>
      <c r="O122" s="9">
        <v>2021</v>
      </c>
      <c r="P122" s="9" t="s">
        <v>588</v>
      </c>
      <c r="Q122" s="9"/>
      <c r="R122"/>
    </row>
    <row r="123" s="3" customFormat="1" ht="54.95" customHeight="1" spans="1:17">
      <c r="A123" s="9">
        <v>120</v>
      </c>
      <c r="B123" s="9" t="s">
        <v>20</v>
      </c>
      <c r="C123" s="9" t="s">
        <v>589</v>
      </c>
      <c r="D123" s="9" t="s">
        <v>22</v>
      </c>
      <c r="E123" s="10" t="s">
        <v>590</v>
      </c>
      <c r="F123" s="9" t="s">
        <v>518</v>
      </c>
      <c r="G123" s="9" t="s">
        <v>591</v>
      </c>
      <c r="H123" s="9" t="s">
        <v>520</v>
      </c>
      <c r="I123" s="9">
        <v>23</v>
      </c>
      <c r="J123" s="9">
        <v>23</v>
      </c>
      <c r="K123" s="9">
        <v>0</v>
      </c>
      <c r="L123" s="10" t="s">
        <v>592</v>
      </c>
      <c r="M123" s="9" t="s">
        <v>28</v>
      </c>
      <c r="N123" s="9" t="s">
        <v>593</v>
      </c>
      <c r="O123" s="9">
        <v>2021</v>
      </c>
      <c r="P123" s="9" t="s">
        <v>594</v>
      </c>
      <c r="Q123" s="9"/>
    </row>
    <row r="124" s="3" customFormat="1" ht="54.95" customHeight="1" spans="1:17">
      <c r="A124" s="9">
        <v>121</v>
      </c>
      <c r="B124" s="9" t="s">
        <v>20</v>
      </c>
      <c r="C124" s="9" t="s">
        <v>595</v>
      </c>
      <c r="D124" s="9" t="s">
        <v>22</v>
      </c>
      <c r="E124" s="10" t="s">
        <v>596</v>
      </c>
      <c r="F124" s="9" t="s">
        <v>518</v>
      </c>
      <c r="G124" s="9" t="s">
        <v>594</v>
      </c>
      <c r="H124" s="9" t="s">
        <v>520</v>
      </c>
      <c r="I124" s="9">
        <v>13</v>
      </c>
      <c r="J124" s="9">
        <v>13</v>
      </c>
      <c r="K124" s="9">
        <v>0</v>
      </c>
      <c r="L124" s="10" t="s">
        <v>597</v>
      </c>
      <c r="M124" s="9" t="s">
        <v>28</v>
      </c>
      <c r="N124" s="9" t="s">
        <v>101</v>
      </c>
      <c r="O124" s="9">
        <v>2021</v>
      </c>
      <c r="P124" s="9" t="s">
        <v>594</v>
      </c>
      <c r="Q124" s="9"/>
    </row>
    <row r="125" s="3" customFormat="1" ht="54.95" customHeight="1" spans="1:17">
      <c r="A125" s="9">
        <v>122</v>
      </c>
      <c r="B125" s="9" t="s">
        <v>20</v>
      </c>
      <c r="C125" s="9" t="s">
        <v>598</v>
      </c>
      <c r="D125" s="9" t="s">
        <v>22</v>
      </c>
      <c r="E125" s="10" t="s">
        <v>590</v>
      </c>
      <c r="F125" s="9" t="s">
        <v>518</v>
      </c>
      <c r="G125" s="9" t="s">
        <v>591</v>
      </c>
      <c r="H125" s="9" t="s">
        <v>520</v>
      </c>
      <c r="I125" s="9">
        <v>23</v>
      </c>
      <c r="J125" s="9">
        <v>23</v>
      </c>
      <c r="K125" s="9">
        <v>0</v>
      </c>
      <c r="L125" s="10" t="s">
        <v>599</v>
      </c>
      <c r="M125" s="9" t="s">
        <v>28</v>
      </c>
      <c r="N125" s="9" t="s">
        <v>366</v>
      </c>
      <c r="O125" s="9">
        <v>2021</v>
      </c>
      <c r="P125" s="9" t="s">
        <v>594</v>
      </c>
      <c r="Q125" s="9"/>
    </row>
    <row r="126" s="2" customFormat="1" ht="54.95" customHeight="1" spans="1:18">
      <c r="A126" s="9">
        <v>123</v>
      </c>
      <c r="B126" s="9" t="s">
        <v>20</v>
      </c>
      <c r="C126" s="9" t="s">
        <v>600</v>
      </c>
      <c r="D126" s="9" t="s">
        <v>22</v>
      </c>
      <c r="E126" s="10" t="s">
        <v>601</v>
      </c>
      <c r="F126" s="9" t="s">
        <v>518</v>
      </c>
      <c r="G126" s="9" t="s">
        <v>602</v>
      </c>
      <c r="H126" s="9" t="s">
        <v>603</v>
      </c>
      <c r="I126" s="9">
        <v>32</v>
      </c>
      <c r="J126" s="9">
        <v>32</v>
      </c>
      <c r="K126" s="9">
        <v>0</v>
      </c>
      <c r="L126" s="10" t="s">
        <v>604</v>
      </c>
      <c r="M126" s="9" t="s">
        <v>28</v>
      </c>
      <c r="N126" s="9" t="s">
        <v>219</v>
      </c>
      <c r="O126" s="9">
        <v>2021</v>
      </c>
      <c r="P126" s="9" t="s">
        <v>605</v>
      </c>
      <c r="Q126" s="9"/>
      <c r="R126"/>
    </row>
    <row r="127" ht="54.95" customHeight="1" spans="1:17">
      <c r="A127" s="9">
        <v>124</v>
      </c>
      <c r="B127" s="9" t="s">
        <v>20</v>
      </c>
      <c r="C127" s="9" t="s">
        <v>606</v>
      </c>
      <c r="D127" s="9" t="s">
        <v>22</v>
      </c>
      <c r="E127" s="10" t="s">
        <v>607</v>
      </c>
      <c r="F127" s="9" t="s">
        <v>518</v>
      </c>
      <c r="G127" s="9" t="s">
        <v>602</v>
      </c>
      <c r="H127" s="9" t="s">
        <v>603</v>
      </c>
      <c r="I127" s="12">
        <v>18.5</v>
      </c>
      <c r="J127" s="12">
        <v>18.5</v>
      </c>
      <c r="K127" s="9">
        <v>0</v>
      </c>
      <c r="L127" s="10" t="s">
        <v>608</v>
      </c>
      <c r="M127" s="9" t="s">
        <v>28</v>
      </c>
      <c r="N127" s="9" t="s">
        <v>362</v>
      </c>
      <c r="O127" s="9">
        <v>2021</v>
      </c>
      <c r="P127" s="9" t="s">
        <v>605</v>
      </c>
      <c r="Q127" s="14"/>
    </row>
    <row r="128" ht="54.95" customHeight="1" spans="1:17">
      <c r="A128" s="9">
        <v>125</v>
      </c>
      <c r="B128" s="9" t="s">
        <v>20</v>
      </c>
      <c r="C128" s="9" t="s">
        <v>209</v>
      </c>
      <c r="D128" s="9" t="s">
        <v>22</v>
      </c>
      <c r="E128" s="10" t="s">
        <v>609</v>
      </c>
      <c r="F128" s="9" t="s">
        <v>518</v>
      </c>
      <c r="G128" s="9" t="s">
        <v>610</v>
      </c>
      <c r="H128" s="9" t="s">
        <v>603</v>
      </c>
      <c r="I128" s="12">
        <v>5.5</v>
      </c>
      <c r="J128" s="12">
        <v>5.5</v>
      </c>
      <c r="K128" s="9">
        <v>0</v>
      </c>
      <c r="L128" s="10" t="s">
        <v>611</v>
      </c>
      <c r="M128" s="9" t="s">
        <v>28</v>
      </c>
      <c r="N128" s="9" t="s">
        <v>612</v>
      </c>
      <c r="O128" s="9">
        <v>2021</v>
      </c>
      <c r="P128" s="9" t="s">
        <v>540</v>
      </c>
      <c r="Q128" s="14"/>
    </row>
    <row r="129" ht="54.95" customHeight="1" spans="1:17">
      <c r="A129" s="9">
        <v>126</v>
      </c>
      <c r="B129" s="9" t="s">
        <v>20</v>
      </c>
      <c r="C129" s="9" t="s">
        <v>578</v>
      </c>
      <c r="D129" s="9" t="s">
        <v>22</v>
      </c>
      <c r="E129" s="10" t="s">
        <v>613</v>
      </c>
      <c r="F129" s="9" t="s">
        <v>614</v>
      </c>
      <c r="G129" s="9" t="s">
        <v>615</v>
      </c>
      <c r="H129" s="9" t="s">
        <v>520</v>
      </c>
      <c r="I129" s="9">
        <v>19</v>
      </c>
      <c r="J129" s="9">
        <v>19</v>
      </c>
      <c r="K129" s="9">
        <v>0</v>
      </c>
      <c r="L129" s="10" t="s">
        <v>616</v>
      </c>
      <c r="M129" s="9" t="s">
        <v>28</v>
      </c>
      <c r="N129" s="9" t="s">
        <v>617</v>
      </c>
      <c r="O129" s="9">
        <v>2021</v>
      </c>
      <c r="P129" s="9" t="s">
        <v>614</v>
      </c>
      <c r="Q129" s="14"/>
    </row>
    <row r="130" ht="109" customHeight="1" spans="1:17">
      <c r="A130" s="9">
        <v>127</v>
      </c>
      <c r="B130" s="9" t="s">
        <v>20</v>
      </c>
      <c r="C130" s="9" t="s">
        <v>618</v>
      </c>
      <c r="D130" s="9" t="s">
        <v>22</v>
      </c>
      <c r="E130" s="10" t="s">
        <v>619</v>
      </c>
      <c r="F130" s="9" t="s">
        <v>620</v>
      </c>
      <c r="G130" s="9" t="s">
        <v>621</v>
      </c>
      <c r="H130" s="9" t="s">
        <v>520</v>
      </c>
      <c r="I130" s="9">
        <v>18.5</v>
      </c>
      <c r="J130" s="9">
        <v>18.5</v>
      </c>
      <c r="K130" s="9">
        <v>0</v>
      </c>
      <c r="L130" s="10" t="s">
        <v>622</v>
      </c>
      <c r="M130" s="9" t="s">
        <v>28</v>
      </c>
      <c r="N130" s="9" t="s">
        <v>623</v>
      </c>
      <c r="O130" s="9">
        <v>2021</v>
      </c>
      <c r="P130" s="9" t="s">
        <v>620</v>
      </c>
      <c r="Q130" s="14"/>
    </row>
    <row r="131" ht="47" customHeight="1" spans="1:17">
      <c r="A131" s="9">
        <v>128</v>
      </c>
      <c r="B131" s="9" t="s">
        <v>624</v>
      </c>
      <c r="C131" s="9" t="s">
        <v>625</v>
      </c>
      <c r="D131" s="9" t="s">
        <v>22</v>
      </c>
      <c r="E131" s="10" t="s">
        <v>626</v>
      </c>
      <c r="F131" s="9" t="s">
        <v>627</v>
      </c>
      <c r="G131" s="18" t="s">
        <v>628</v>
      </c>
      <c r="H131" s="9" t="s">
        <v>136</v>
      </c>
      <c r="I131" s="9">
        <v>50</v>
      </c>
      <c r="J131" s="9">
        <v>50</v>
      </c>
      <c r="K131" s="9">
        <v>0</v>
      </c>
      <c r="L131" s="10" t="s">
        <v>629</v>
      </c>
      <c r="M131" s="9" t="s">
        <v>28</v>
      </c>
      <c r="N131" s="9" t="s">
        <v>627</v>
      </c>
      <c r="O131" s="9">
        <v>2021</v>
      </c>
      <c r="P131" s="9" t="s">
        <v>630</v>
      </c>
      <c r="Q131" s="14"/>
    </row>
    <row r="132" ht="54.95" customHeight="1" spans="1:17">
      <c r="A132" s="9">
        <v>129</v>
      </c>
      <c r="B132" s="9" t="s">
        <v>631</v>
      </c>
      <c r="C132" s="9" t="s">
        <v>632</v>
      </c>
      <c r="D132" s="9" t="s">
        <v>22</v>
      </c>
      <c r="E132" s="10" t="s">
        <v>633</v>
      </c>
      <c r="F132" s="9" t="s">
        <v>627</v>
      </c>
      <c r="G132" s="18" t="s">
        <v>628</v>
      </c>
      <c r="H132" s="9" t="s">
        <v>136</v>
      </c>
      <c r="I132" s="9">
        <v>30</v>
      </c>
      <c r="J132" s="9">
        <v>30</v>
      </c>
      <c r="K132" s="9">
        <v>0</v>
      </c>
      <c r="L132" s="10" t="s">
        <v>634</v>
      </c>
      <c r="M132" s="9" t="s">
        <v>28</v>
      </c>
      <c r="N132" s="9" t="s">
        <v>635</v>
      </c>
      <c r="O132" s="9">
        <v>2021</v>
      </c>
      <c r="P132" s="9" t="s">
        <v>636</v>
      </c>
      <c r="Q132" s="14"/>
    </row>
    <row r="133" ht="54.95" customHeight="1" spans="1:17">
      <c r="A133" s="9">
        <v>130</v>
      </c>
      <c r="B133" s="19" t="s">
        <v>637</v>
      </c>
      <c r="C133" s="19" t="s">
        <v>638</v>
      </c>
      <c r="D133" s="19" t="s">
        <v>639</v>
      </c>
      <c r="E133" s="20" t="s">
        <v>640</v>
      </c>
      <c r="F133" s="9" t="s">
        <v>627</v>
      </c>
      <c r="G133" s="18" t="s">
        <v>628</v>
      </c>
      <c r="H133" s="9" t="s">
        <v>136</v>
      </c>
      <c r="I133" s="19">
        <v>10</v>
      </c>
      <c r="J133" s="19">
        <v>10</v>
      </c>
      <c r="K133" s="19">
        <v>0</v>
      </c>
      <c r="L133" s="20" t="s">
        <v>641</v>
      </c>
      <c r="M133" s="19" t="s">
        <v>642</v>
      </c>
      <c r="N133" s="19" t="s">
        <v>282</v>
      </c>
      <c r="O133" s="9">
        <v>2021</v>
      </c>
      <c r="P133" s="9" t="s">
        <v>643</v>
      </c>
      <c r="Q133" s="14"/>
    </row>
    <row r="134" ht="54.95" customHeight="1" spans="1:17">
      <c r="A134" s="9">
        <v>131</v>
      </c>
      <c r="B134" s="19" t="s">
        <v>644</v>
      </c>
      <c r="C134" s="19" t="s">
        <v>645</v>
      </c>
      <c r="D134" s="19" t="s">
        <v>22</v>
      </c>
      <c r="E134" s="20" t="s">
        <v>646</v>
      </c>
      <c r="F134" s="9" t="s">
        <v>627</v>
      </c>
      <c r="G134" s="18" t="s">
        <v>628</v>
      </c>
      <c r="H134" s="9" t="s">
        <v>136</v>
      </c>
      <c r="I134" s="19">
        <v>30</v>
      </c>
      <c r="J134" s="19">
        <v>30</v>
      </c>
      <c r="K134" s="19">
        <v>0</v>
      </c>
      <c r="L134" s="20" t="s">
        <v>647</v>
      </c>
      <c r="M134" s="19" t="s">
        <v>28</v>
      </c>
      <c r="N134" s="19" t="s">
        <v>648</v>
      </c>
      <c r="O134" s="9">
        <v>2021</v>
      </c>
      <c r="P134" s="19" t="s">
        <v>649</v>
      </c>
      <c r="Q134" s="14"/>
    </row>
    <row r="135" ht="54.95" customHeight="1" spans="1:17">
      <c r="A135" s="9">
        <v>132</v>
      </c>
      <c r="B135" s="9" t="s">
        <v>650</v>
      </c>
      <c r="C135" s="9" t="s">
        <v>651</v>
      </c>
      <c r="D135" s="9" t="s">
        <v>22</v>
      </c>
      <c r="E135" s="10" t="s">
        <v>652</v>
      </c>
      <c r="F135" s="9" t="s">
        <v>627</v>
      </c>
      <c r="G135" s="18" t="s">
        <v>628</v>
      </c>
      <c r="H135" s="9" t="s">
        <v>653</v>
      </c>
      <c r="I135" s="18">
        <v>50</v>
      </c>
      <c r="J135" s="18">
        <v>50</v>
      </c>
      <c r="K135" s="18">
        <v>0</v>
      </c>
      <c r="L135" s="10" t="s">
        <v>654</v>
      </c>
      <c r="M135" s="9" t="s">
        <v>655</v>
      </c>
      <c r="N135" s="18" t="s">
        <v>656</v>
      </c>
      <c r="O135" s="9">
        <v>2021</v>
      </c>
      <c r="P135" s="18" t="s">
        <v>657</v>
      </c>
      <c r="Q135" s="14"/>
    </row>
    <row r="136" ht="54.95" customHeight="1" spans="1:17">
      <c r="A136" s="9">
        <v>133</v>
      </c>
      <c r="B136" s="19" t="s">
        <v>658</v>
      </c>
      <c r="C136" s="19" t="s">
        <v>659</v>
      </c>
      <c r="D136" s="19" t="s">
        <v>22</v>
      </c>
      <c r="E136" s="20" t="s">
        <v>660</v>
      </c>
      <c r="F136" s="9" t="s">
        <v>627</v>
      </c>
      <c r="G136" s="18" t="s">
        <v>628</v>
      </c>
      <c r="H136" s="9" t="s">
        <v>136</v>
      </c>
      <c r="I136" s="19">
        <v>30</v>
      </c>
      <c r="J136" s="19">
        <v>30</v>
      </c>
      <c r="K136" s="19">
        <v>0</v>
      </c>
      <c r="L136" s="20" t="s">
        <v>661</v>
      </c>
      <c r="M136" s="19" t="s">
        <v>662</v>
      </c>
      <c r="N136" s="19" t="s">
        <v>663</v>
      </c>
      <c r="O136" s="9">
        <v>2021</v>
      </c>
      <c r="P136" s="19" t="s">
        <v>664</v>
      </c>
      <c r="Q136" s="14"/>
    </row>
    <row r="137" ht="54.95" customHeight="1" spans="1:17">
      <c r="A137" s="9">
        <v>134</v>
      </c>
      <c r="B137" s="21" t="s">
        <v>665</v>
      </c>
      <c r="C137" s="21" t="s">
        <v>666</v>
      </c>
      <c r="D137" s="21" t="s">
        <v>22</v>
      </c>
      <c r="E137" s="20" t="s">
        <v>667</v>
      </c>
      <c r="F137" s="9" t="s">
        <v>627</v>
      </c>
      <c r="G137" s="19" t="s">
        <v>628</v>
      </c>
      <c r="H137" s="22" t="s">
        <v>136</v>
      </c>
      <c r="I137" s="18">
        <v>50</v>
      </c>
      <c r="J137" s="18">
        <v>50</v>
      </c>
      <c r="K137" s="21">
        <v>0</v>
      </c>
      <c r="L137" s="27" t="s">
        <v>668</v>
      </c>
      <c r="M137" s="18" t="s">
        <v>28</v>
      </c>
      <c r="N137" s="19" t="s">
        <v>669</v>
      </c>
      <c r="O137" s="9">
        <v>2021</v>
      </c>
      <c r="P137" s="18" t="s">
        <v>670</v>
      </c>
      <c r="Q137" s="14"/>
    </row>
    <row r="138" ht="54.95" customHeight="1" spans="1:17">
      <c r="A138" s="9">
        <v>135</v>
      </c>
      <c r="B138" s="19" t="s">
        <v>20</v>
      </c>
      <c r="C138" s="19" t="s">
        <v>671</v>
      </c>
      <c r="D138" s="23" t="s">
        <v>22</v>
      </c>
      <c r="E138" s="24" t="s">
        <v>672</v>
      </c>
      <c r="F138" s="9" t="s">
        <v>627</v>
      </c>
      <c r="G138" s="18" t="s">
        <v>628</v>
      </c>
      <c r="H138" s="18" t="s">
        <v>136</v>
      </c>
      <c r="I138" s="28">
        <v>40</v>
      </c>
      <c r="J138" s="28">
        <v>40</v>
      </c>
      <c r="K138" s="29">
        <v>0</v>
      </c>
      <c r="L138" s="10" t="s">
        <v>673</v>
      </c>
      <c r="M138" s="9" t="s">
        <v>674</v>
      </c>
      <c r="N138" s="18" t="s">
        <v>675</v>
      </c>
      <c r="O138" s="9">
        <v>2021</v>
      </c>
      <c r="P138" s="18" t="s">
        <v>676</v>
      </c>
      <c r="Q138" s="14"/>
    </row>
    <row r="139" ht="54.95" customHeight="1" spans="1:17">
      <c r="A139" s="9">
        <v>136</v>
      </c>
      <c r="B139" s="9" t="s">
        <v>677</v>
      </c>
      <c r="C139" s="9" t="s">
        <v>678</v>
      </c>
      <c r="D139" s="9" t="s">
        <v>22</v>
      </c>
      <c r="E139" s="10" t="s">
        <v>679</v>
      </c>
      <c r="F139" s="9" t="s">
        <v>627</v>
      </c>
      <c r="G139" s="18" t="s">
        <v>628</v>
      </c>
      <c r="H139" s="9" t="s">
        <v>136</v>
      </c>
      <c r="I139" s="9">
        <v>50</v>
      </c>
      <c r="J139" s="9">
        <v>50</v>
      </c>
      <c r="K139" s="9">
        <v>0</v>
      </c>
      <c r="L139" s="10" t="s">
        <v>680</v>
      </c>
      <c r="M139" s="9" t="s">
        <v>655</v>
      </c>
      <c r="N139" s="9" t="s">
        <v>681</v>
      </c>
      <c r="O139" s="9">
        <v>2021</v>
      </c>
      <c r="P139" s="18" t="s">
        <v>676</v>
      </c>
      <c r="Q139" s="14"/>
    </row>
    <row r="140" ht="54.95" customHeight="1" spans="1:17">
      <c r="A140" s="9">
        <v>137</v>
      </c>
      <c r="B140" s="19" t="s">
        <v>20</v>
      </c>
      <c r="C140" s="19" t="s">
        <v>682</v>
      </c>
      <c r="D140" s="23" t="s">
        <v>22</v>
      </c>
      <c r="E140" s="25" t="s">
        <v>682</v>
      </c>
      <c r="F140" s="9" t="s">
        <v>627</v>
      </c>
      <c r="G140" s="18" t="s">
        <v>628</v>
      </c>
      <c r="H140" s="18" t="s">
        <v>136</v>
      </c>
      <c r="I140" s="28">
        <v>80</v>
      </c>
      <c r="J140" s="28">
        <v>80</v>
      </c>
      <c r="K140" s="29">
        <v>0</v>
      </c>
      <c r="L140" s="10" t="s">
        <v>683</v>
      </c>
      <c r="M140" s="9" t="s">
        <v>684</v>
      </c>
      <c r="N140" s="18" t="s">
        <v>675</v>
      </c>
      <c r="O140" s="9">
        <v>2021</v>
      </c>
      <c r="P140" s="18" t="s">
        <v>685</v>
      </c>
      <c r="Q140" s="14"/>
    </row>
    <row r="141" ht="60" customHeight="1" spans="1:17">
      <c r="A141" s="9">
        <v>138</v>
      </c>
      <c r="B141" s="19" t="s">
        <v>20</v>
      </c>
      <c r="C141" s="19" t="s">
        <v>686</v>
      </c>
      <c r="D141" s="23" t="s">
        <v>22</v>
      </c>
      <c r="E141" s="24" t="s">
        <v>687</v>
      </c>
      <c r="F141" s="9" t="s">
        <v>627</v>
      </c>
      <c r="G141" s="18" t="s">
        <v>628</v>
      </c>
      <c r="H141" s="18" t="s">
        <v>136</v>
      </c>
      <c r="I141" s="28">
        <v>100</v>
      </c>
      <c r="J141" s="28">
        <v>100</v>
      </c>
      <c r="K141" s="29">
        <v>0</v>
      </c>
      <c r="L141" s="10" t="s">
        <v>688</v>
      </c>
      <c r="M141" s="9" t="s">
        <v>689</v>
      </c>
      <c r="N141" s="29" t="s">
        <v>690</v>
      </c>
      <c r="O141" s="9">
        <v>2021</v>
      </c>
      <c r="P141" s="22" t="s">
        <v>685</v>
      </c>
      <c r="Q141" s="14"/>
    </row>
    <row r="142" ht="54.95" customHeight="1" spans="1:17">
      <c r="A142" s="9">
        <v>139</v>
      </c>
      <c r="B142" s="19" t="s">
        <v>20</v>
      </c>
      <c r="C142" s="19" t="s">
        <v>691</v>
      </c>
      <c r="D142" s="19" t="s">
        <v>22</v>
      </c>
      <c r="E142" s="20" t="s">
        <v>692</v>
      </c>
      <c r="F142" s="9" t="s">
        <v>627</v>
      </c>
      <c r="G142" s="18" t="s">
        <v>628</v>
      </c>
      <c r="H142" s="9" t="s">
        <v>136</v>
      </c>
      <c r="I142" s="19">
        <v>100</v>
      </c>
      <c r="J142" s="19">
        <v>100</v>
      </c>
      <c r="K142" s="19">
        <v>0</v>
      </c>
      <c r="L142" s="20" t="s">
        <v>693</v>
      </c>
      <c r="M142" s="19" t="s">
        <v>655</v>
      </c>
      <c r="N142" s="19" t="s">
        <v>694</v>
      </c>
      <c r="O142" s="9">
        <v>2021</v>
      </c>
      <c r="P142" s="19" t="s">
        <v>695</v>
      </c>
      <c r="Q142" s="14"/>
    </row>
    <row r="143" ht="54.95" customHeight="1" spans="1:17">
      <c r="A143" s="9">
        <v>140</v>
      </c>
      <c r="B143" s="19" t="s">
        <v>20</v>
      </c>
      <c r="C143" s="19" t="s">
        <v>696</v>
      </c>
      <c r="D143" s="19" t="s">
        <v>697</v>
      </c>
      <c r="E143" s="20" t="s">
        <v>698</v>
      </c>
      <c r="F143" s="9" t="s">
        <v>627</v>
      </c>
      <c r="G143" s="18" t="s">
        <v>628</v>
      </c>
      <c r="H143" s="9" t="s">
        <v>136</v>
      </c>
      <c r="I143" s="19">
        <v>30</v>
      </c>
      <c r="J143" s="19">
        <v>30</v>
      </c>
      <c r="K143" s="19">
        <v>0</v>
      </c>
      <c r="L143" s="20" t="s">
        <v>699</v>
      </c>
      <c r="M143" s="19" t="s">
        <v>655</v>
      </c>
      <c r="N143" s="19" t="s">
        <v>694</v>
      </c>
      <c r="O143" s="9">
        <v>2021</v>
      </c>
      <c r="P143" s="19" t="s">
        <v>685</v>
      </c>
      <c r="Q143" s="14"/>
    </row>
    <row r="144" ht="54.95" customHeight="1" spans="1:17">
      <c r="A144" s="9">
        <v>141</v>
      </c>
      <c r="B144" s="9" t="s">
        <v>700</v>
      </c>
      <c r="C144" s="9" t="s">
        <v>701</v>
      </c>
      <c r="D144" s="9" t="s">
        <v>22</v>
      </c>
      <c r="E144" s="10" t="s">
        <v>702</v>
      </c>
      <c r="F144" s="9" t="s">
        <v>627</v>
      </c>
      <c r="G144" s="9" t="s">
        <v>628</v>
      </c>
      <c r="H144" s="9" t="s">
        <v>136</v>
      </c>
      <c r="I144" s="9">
        <v>100</v>
      </c>
      <c r="J144" s="9">
        <v>100</v>
      </c>
      <c r="K144" s="9">
        <v>0</v>
      </c>
      <c r="L144" s="10" t="s">
        <v>703</v>
      </c>
      <c r="M144" s="9" t="s">
        <v>28</v>
      </c>
      <c r="N144" s="9" t="s">
        <v>704</v>
      </c>
      <c r="O144" s="9">
        <v>2021</v>
      </c>
      <c r="P144" s="19" t="s">
        <v>685</v>
      </c>
      <c r="Q144" s="14"/>
    </row>
    <row r="145" ht="60" customHeight="1" spans="1:17">
      <c r="A145" s="9">
        <v>142</v>
      </c>
      <c r="B145" s="9" t="s">
        <v>20</v>
      </c>
      <c r="C145" s="9" t="s">
        <v>705</v>
      </c>
      <c r="D145" s="9" t="s">
        <v>22</v>
      </c>
      <c r="E145" s="10" t="s">
        <v>706</v>
      </c>
      <c r="F145" s="9" t="s">
        <v>627</v>
      </c>
      <c r="G145" s="9" t="s">
        <v>628</v>
      </c>
      <c r="H145" s="9" t="s">
        <v>136</v>
      </c>
      <c r="I145" s="9">
        <v>160</v>
      </c>
      <c r="J145" s="9">
        <v>160</v>
      </c>
      <c r="K145" s="9">
        <v>0</v>
      </c>
      <c r="L145" s="10" t="s">
        <v>707</v>
      </c>
      <c r="M145" s="9" t="s">
        <v>655</v>
      </c>
      <c r="N145" s="9" t="s">
        <v>708</v>
      </c>
      <c r="O145" s="9">
        <v>2021</v>
      </c>
      <c r="P145" s="19" t="s">
        <v>709</v>
      </c>
      <c r="Q145" s="14"/>
    </row>
    <row r="146" ht="63" customHeight="1" spans="1:17">
      <c r="A146" s="9">
        <v>143</v>
      </c>
      <c r="B146" s="9" t="s">
        <v>710</v>
      </c>
      <c r="C146" s="9" t="s">
        <v>711</v>
      </c>
      <c r="D146" s="9" t="s">
        <v>712</v>
      </c>
      <c r="E146" s="10" t="s">
        <v>713</v>
      </c>
      <c r="F146" s="9" t="s">
        <v>627</v>
      </c>
      <c r="G146" s="9" t="s">
        <v>628</v>
      </c>
      <c r="H146" s="9" t="s">
        <v>714</v>
      </c>
      <c r="I146" s="9">
        <v>89.1</v>
      </c>
      <c r="J146" s="9">
        <v>89.1</v>
      </c>
      <c r="K146" s="9">
        <v>0</v>
      </c>
      <c r="L146" s="10" t="s">
        <v>715</v>
      </c>
      <c r="M146" s="9" t="s">
        <v>655</v>
      </c>
      <c r="N146" s="9" t="s">
        <v>716</v>
      </c>
      <c r="O146" s="9">
        <v>2021</v>
      </c>
      <c r="P146" s="19" t="s">
        <v>717</v>
      </c>
      <c r="Q146" s="14"/>
    </row>
    <row r="147" ht="67" customHeight="1" spans="1:17">
      <c r="A147" s="9">
        <v>144</v>
      </c>
      <c r="B147" s="19" t="s">
        <v>718</v>
      </c>
      <c r="C147" s="19" t="s">
        <v>719</v>
      </c>
      <c r="D147" s="19" t="s">
        <v>22</v>
      </c>
      <c r="E147" s="20" t="s">
        <v>720</v>
      </c>
      <c r="F147" s="9" t="s">
        <v>627</v>
      </c>
      <c r="G147" s="18" t="s">
        <v>628</v>
      </c>
      <c r="H147" s="9" t="s">
        <v>136</v>
      </c>
      <c r="I147" s="19">
        <v>200</v>
      </c>
      <c r="J147" s="19">
        <v>200</v>
      </c>
      <c r="K147" s="19">
        <v>0</v>
      </c>
      <c r="L147" s="20" t="s">
        <v>721</v>
      </c>
      <c r="M147" s="19" t="s">
        <v>722</v>
      </c>
      <c r="N147" s="19" t="s">
        <v>723</v>
      </c>
      <c r="O147" s="9">
        <v>2021</v>
      </c>
      <c r="P147" s="19" t="s">
        <v>724</v>
      </c>
      <c r="Q147" s="14"/>
    </row>
    <row r="148" ht="54.95" customHeight="1" spans="1:17">
      <c r="A148" s="9">
        <v>145</v>
      </c>
      <c r="B148" s="26" t="s">
        <v>725</v>
      </c>
      <c r="C148" s="26"/>
      <c r="D148" s="26"/>
      <c r="E148" s="26"/>
      <c r="F148" s="26"/>
      <c r="G148" s="26"/>
      <c r="H148" s="26"/>
      <c r="I148" s="30">
        <f>SUM(I4:I147)</f>
        <v>3875.8457</v>
      </c>
      <c r="J148" s="30">
        <f>SUM(J4:J147)</f>
        <v>3875.8457</v>
      </c>
      <c r="K148" s="31">
        <v>0</v>
      </c>
      <c r="L148" s="32"/>
      <c r="M148" s="31"/>
      <c r="N148" s="31"/>
      <c r="O148" s="31"/>
      <c r="P148" s="31"/>
      <c r="Q148" s="31"/>
    </row>
  </sheetData>
  <mergeCells count="16">
    <mergeCell ref="A1:Q1"/>
    <mergeCell ref="F2:G2"/>
    <mergeCell ref="I2:K2"/>
    <mergeCell ref="B148:H148"/>
    <mergeCell ref="A2:A3"/>
    <mergeCell ref="B2:B3"/>
    <mergeCell ref="C2:C3"/>
    <mergeCell ref="D2:D3"/>
    <mergeCell ref="E2:E3"/>
    <mergeCell ref="H2:H3"/>
    <mergeCell ref="L2:L3"/>
    <mergeCell ref="M2:M3"/>
    <mergeCell ref="N2:N3"/>
    <mergeCell ref="O2:O3"/>
    <mergeCell ref="P2:P3"/>
    <mergeCell ref="Q2:Q3"/>
  </mergeCells>
  <hyperlinks>
    <hyperlink ref="E133" r:id="rId1" display="对全区四个村级光伏电站进行维护保养，确保稳定运行。" tooltip="https://baike.so.com/doc/5373003-5608967.html"/>
  </hyperlinks>
  <printOptions horizontalCentered="1"/>
  <pageMargins left="0.314583333333333" right="0.314583333333333" top="0.786805555555556" bottom="0.590277777777778" header="0.354166666666667" footer="0.196527777777778"/>
  <pageSetup paperSize="9" scale="70" firstPageNumber="9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口天wu</cp:lastModifiedBy>
  <dcterms:created xsi:type="dcterms:W3CDTF">2019-04-02T07:21:00Z</dcterms:created>
  <cp:lastPrinted>2021-05-27T08:42:00Z</cp:lastPrinted>
  <dcterms:modified xsi:type="dcterms:W3CDTF">2025-07-14T03:04:15Z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247181112DF44CBCB3EB0934FCCFF53E</vt:lpwstr>
  </property>
</Properties>
</file>