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88" firstSheet="23" activeTab="26"/>
  </bookViews>
  <sheets>
    <sheet name="目录" sheetId="76" r:id="rId1"/>
    <sheet name="表1一般公共预算收入表" sheetId="12" r:id="rId2"/>
    <sheet name="表2一般公共预算支出表" sheetId="48" r:id="rId3"/>
    <sheet name="表3一般公共预算本级支出表" sheetId="71" r:id="rId4"/>
    <sheet name="表4.一般公共预算本级财力基本支出表" sheetId="70" r:id="rId5"/>
    <sheet name="表5一般公共预算收支平衡表" sheetId="18" r:id="rId6"/>
    <sheet name="表6一般公共预算支出明细表(功能科目）" sheetId="56" r:id="rId7"/>
    <sheet name="表7一般公共预算基本支出经济分类情况表（经济科目.）" sheetId="77" r:id="rId8"/>
    <sheet name="表8.一般公共预算税收返还和转移支付预算分项目表" sheetId="61" r:id="rId9"/>
    <sheet name="表9.一般公共预算税收返还和转移支付预算分地区表 " sheetId="81" r:id="rId10"/>
    <sheet name="表10、政府一般债券限额和余额情况表." sheetId="86" r:id="rId11"/>
    <sheet name="表11.政府性基金预算收入表" sheetId="11" r:id="rId12"/>
    <sheet name="表12.政府性基金预算支出表" sheetId="60" r:id="rId13"/>
    <sheet name="表13.政府性基金预算本级支出表" sheetId="84" r:id="rId14"/>
    <sheet name="表14.政府性基金转移支付预算项目表" sheetId="62" r:id="rId15"/>
    <sheet name="表15.政府性基金转移支付预算分地区表" sheetId="82" r:id="rId16"/>
    <sheet name="表16.政府专项债券限额和余额情况表" sheetId="87" r:id="rId17"/>
    <sheet name="表17.国有资本经营预算收入表" sheetId="55" r:id="rId18"/>
    <sheet name="表18.国有资本经营预算支出表" sheetId="83" r:id="rId19"/>
    <sheet name="表19.社会保险基金收入预算表" sheetId="59" r:id="rId20"/>
    <sheet name="表20.社会保险基金支出预算表" sheetId="78" r:id="rId21"/>
    <sheet name="表21.地方债务限额余额情况表" sheetId="63" r:id="rId22"/>
    <sheet name="表22.地方政府债券发行、还本付息情况表" sheetId="64" r:id="rId23"/>
    <sheet name="表23.新增债券资金使用安排情况表" sheetId="79" r:id="rId24"/>
    <sheet name="表24.地方政府债券还本付息预算表" sheetId="80" r:id="rId25"/>
    <sheet name="表25.“三公”经费预算表" sheetId="65" r:id="rId26"/>
    <sheet name="表26.预算绩效管理工作要点" sheetId="66" r:id="rId27"/>
    <sheet name="表27.乡村振兴资金公示网址汇总表." sheetId="75" r:id="rId28"/>
  </sheets>
  <externalReferences>
    <externalReference r:id="rId30"/>
  </externalReferences>
  <definedNames>
    <definedName name="_xlnm._FilterDatabase" localSheetId="1" hidden="1">表1一般公共预算收入表!$A$4:$B$33</definedName>
    <definedName name="_xlnm._FilterDatabase" localSheetId="2" hidden="1">表2一般公共预算支出表!$A$4:$A$5</definedName>
    <definedName name="_xlnm._FilterDatabase" localSheetId="5" hidden="1">表5一般公共预算收支平衡表!$A$4:$B$72</definedName>
    <definedName name="_xlnm._FilterDatabase" localSheetId="6" hidden="1">'表6一般公共预算支出明细表(功能科目）'!#REF!</definedName>
    <definedName name="_xlnm.Print_Area" localSheetId="5">表5一般公共预算收支平衡表!$A$1:$C$90</definedName>
    <definedName name="_xlnm.Print_Titles" localSheetId="11">表11.政府性基金预算收入表!$1:$4</definedName>
    <definedName name="_xlnm.Print_Titles" localSheetId="12">表12.政府性基金预算支出表!$1:$4</definedName>
    <definedName name="_xlnm.Print_Titles" localSheetId="13">表13.政府性基金预算本级支出表!$1:$5</definedName>
    <definedName name="_xlnm.Print_Titles" localSheetId="17">表17.国有资本经营预算收入表!$4:$5</definedName>
    <definedName name="_xlnm.Print_Titles" localSheetId="18">表18.国有资本经营预算支出表!$4:$5</definedName>
    <definedName name="_xlnm.Print_Titles" localSheetId="1">表1一般公共预算收入表!$2:$4</definedName>
    <definedName name="_xlnm.Print_Titles" localSheetId="22">表22.地方政府债券发行、还本付息情况表!$1:$4</definedName>
    <definedName name="_xlnm.Print_Titles" localSheetId="23">表23.新增债券资金使用安排情况表!$1:$3</definedName>
    <definedName name="_xlnm.Print_Titles" localSheetId="24">表24.地方政府债券还本付息预算表!$1:$4</definedName>
    <definedName name="_xlnm.Print_Titles" localSheetId="27">表27.乡村振兴资金公示网址汇总表.!$1:$3</definedName>
    <definedName name="_xlnm.Print_Titles" localSheetId="5">表5一般公共预算收支平衡表!$1:$4</definedName>
    <definedName name="_xlnm.Print_Titles" localSheetId="6">'表6一般公共预算支出明细表(功能科目）'!$1:$5</definedName>
    <definedName name="_xlnm.Print_Titles" localSheetId="7">'表7一般公共预算基本支出经济分类情况表（经济科目.）'!$1:$5</definedName>
    <definedName name="地区名称" localSheetId="15">#REF!</definedName>
    <definedName name="地区名称" localSheetId="18">#REF!</definedName>
    <definedName name="地区名称" localSheetId="20">#REF!</definedName>
    <definedName name="地区名称" localSheetId="23">#REF!</definedName>
    <definedName name="地区名称" localSheetId="24">#REF!</definedName>
    <definedName name="地区名称" localSheetId="9">#REF!</definedName>
    <definedName name="地区名称">#REF!</definedName>
  </definedNames>
  <calcPr calcId="144525" iterate="1" iterateCount="100" iterateDelta="0.001"/>
</workbook>
</file>

<file path=xl/sharedStrings.xml><?xml version="1.0" encoding="utf-8"?>
<sst xmlns="http://schemas.openxmlformats.org/spreadsheetml/2006/main" count="5224" uniqueCount="1853">
  <si>
    <t>目        录</t>
  </si>
  <si>
    <t>一、一般公共预算</t>
  </si>
  <si>
    <t>表1、2022年一般公共预算收入表</t>
  </si>
  <si>
    <t>表2、2022年一般公共预算支出表</t>
  </si>
  <si>
    <t>表3、2022年一般公共预算本级支出表</t>
  </si>
  <si>
    <t>表4、2022年一般公共预算本级财力基本支出表</t>
  </si>
  <si>
    <t>表5、2022年一般公共预算收支平衡表</t>
  </si>
  <si>
    <t>表6、2022年一般公共预算支出表（功能科目）</t>
  </si>
  <si>
    <t>表7、2022年一般公共预算基本支出表（政府经济科目）</t>
  </si>
  <si>
    <t>表8、2022年一般公共预算对下税收返还和转移支付预算分项目表</t>
  </si>
  <si>
    <t>表9、2022年一般公共预算对下税收返还和转移支付预算分地区表</t>
  </si>
  <si>
    <t>表10、2021年政府一般债券限额和余额情况表</t>
  </si>
  <si>
    <t>二、政府性基金预算</t>
  </si>
  <si>
    <t>表11、2022年政府性基金预算收入表</t>
  </si>
  <si>
    <t>表12、2022年政府性基金支出预算表</t>
  </si>
  <si>
    <t>表13、2022年政府性基金本级支出预算表</t>
  </si>
  <si>
    <t>表14、2022年政府性基金转移支付预算收入分项目表</t>
  </si>
  <si>
    <t>表15、2022年政府性基金转移支付预算收入分地区表</t>
  </si>
  <si>
    <t>表16、2021年政府专项债券限额和余额情况表</t>
  </si>
  <si>
    <t>三、国有资本经营预算</t>
  </si>
  <si>
    <t>表17、2022年国有资本经营预算收入表</t>
  </si>
  <si>
    <t>表18、2022年国有资本经营预算支出表</t>
  </si>
  <si>
    <t>四、社会保险基金预算</t>
  </si>
  <si>
    <t>表19、2022年社会保险基金预算收入预算表</t>
  </si>
  <si>
    <t>表20、2022年社会保险基金预算支出预算表</t>
  </si>
  <si>
    <t>五、债务情况表</t>
  </si>
  <si>
    <t>表21、2021年地方债务限额余额情况表</t>
  </si>
  <si>
    <t>表22、2021年末地方政府债券发行、还本付息情况表</t>
  </si>
  <si>
    <t>表23、2021年新增债券资金使用安排情况表</t>
  </si>
  <si>
    <t>表24、2022年地方政府债券还本付息预算表</t>
  </si>
  <si>
    <t>六、其他</t>
  </si>
  <si>
    <t>表25、2022年一般公共预算“三公”经费预算表</t>
  </si>
  <si>
    <t>表26、2022年预算绩效管理工作要点</t>
  </si>
  <si>
    <t>表27、2021年乡村振兴资金公示网站汇总表</t>
  </si>
  <si>
    <r>
      <rPr>
        <sz val="12"/>
        <rFont val="宋体"/>
        <charset val="134"/>
        <scheme val="minor"/>
      </rPr>
      <t>表</t>
    </r>
    <r>
      <rPr>
        <sz val="12"/>
        <rFont val="宋体"/>
        <charset val="134"/>
        <scheme val="minor"/>
      </rPr>
      <t>1</t>
    </r>
  </si>
  <si>
    <t>2022年一般公共预算收入表</t>
  </si>
  <si>
    <r>
      <rPr>
        <sz val="12"/>
        <rFont val="宋体"/>
        <charset val="134"/>
      </rPr>
      <t>单位：万元</t>
    </r>
  </si>
  <si>
    <t>项目</t>
  </si>
  <si>
    <t>上年决算数</t>
  </si>
  <si>
    <t>预算数</t>
  </si>
  <si>
    <t>预算数为决算数%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</si>
  <si>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</si>
  <si>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</si>
  <si>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</si>
  <si>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</si>
  <si>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</si>
  <si>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</si>
  <si>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</si>
  <si>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</si>
  <si>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</si>
  <si>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</si>
  <si>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</si>
  <si>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</si>
  <si>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</si>
  <si>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</si>
  <si>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</si>
  <si>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</si>
  <si>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</si>
  <si>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</si>
  <si>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</si>
  <si>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</si>
  <si>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</si>
  <si>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</si>
  <si>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</si>
  <si>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</si>
  <si>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</si>
  <si>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</si>
  <si>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</si>
  <si>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</si>
  <si>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r>
      <rPr>
        <sz val="12"/>
        <rFont val="宋体"/>
        <charset val="134"/>
        <scheme val="minor"/>
      </rPr>
      <t>表</t>
    </r>
    <r>
      <rPr>
        <sz val="12"/>
        <rFont val="宋体"/>
        <charset val="134"/>
        <scheme val="minor"/>
      </rPr>
      <t>2</t>
    </r>
  </si>
  <si>
    <t>2022年一般公共预算支出表</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</si>
  <si>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</si>
  <si>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</si>
  <si>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</si>
  <si>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</si>
  <si>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</si>
  <si>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</si>
  <si>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</si>
  <si>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</si>
  <si>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</si>
  <si>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</si>
  <si>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</si>
  <si>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</si>
  <si>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</si>
  <si>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</si>
  <si>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</si>
  <si>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</si>
  <si>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</si>
  <si>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</si>
  <si>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</si>
  <si>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</si>
  <si>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</si>
  <si>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</si>
  <si>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</si>
  <si>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</si>
  <si>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</si>
  <si>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</si>
  <si>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</si>
  <si>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</si>
  <si>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</si>
  <si>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</si>
  <si>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</si>
  <si>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</si>
  <si>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</si>
  <si>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</si>
  <si>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</si>
  <si>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</si>
  <si>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</si>
  <si>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</si>
  <si>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</si>
  <si>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</si>
  <si>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</si>
  <si>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</si>
  <si>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</si>
  <si>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</si>
  <si>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</si>
  <si>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</si>
  <si>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</si>
  <si>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</si>
  <si>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</si>
  <si>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</si>
  <si>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</si>
  <si>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</si>
  <si>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</si>
  <si>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</si>
  <si>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</si>
  <si>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</si>
  <si>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</si>
  <si>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</si>
  <si>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</si>
  <si>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</si>
  <si>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</si>
  <si>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</si>
  <si>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</si>
  <si>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</si>
  <si>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</si>
  <si>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</si>
  <si>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</si>
  <si>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</si>
  <si>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</si>
  <si>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</si>
  <si>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</si>
  <si>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</si>
  <si>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</si>
  <si>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</si>
  <si>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</si>
  <si>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</si>
  <si>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</si>
  <si>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</si>
  <si>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</si>
  <si>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</si>
  <si>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</si>
  <si>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</si>
  <si>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</si>
  <si>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</si>
  <si>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</si>
  <si>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</si>
  <si>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</si>
  <si>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</si>
  <si>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</si>
  <si>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</si>
  <si>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</si>
  <si>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</si>
  <si>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</si>
  <si>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</si>
  <si>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</si>
  <si>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</si>
  <si>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</si>
  <si>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</si>
  <si>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</si>
  <si>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</si>
  <si>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</si>
  <si>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</si>
  <si>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</si>
  <si>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</si>
  <si>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</si>
  <si>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</si>
  <si>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</si>
  <si>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</si>
  <si>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</si>
  <si>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</si>
  <si>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</si>
  <si>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</si>
  <si>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</si>
  <si>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</si>
  <si>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</si>
  <si>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</si>
  <si>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</si>
  <si>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</si>
  <si>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</si>
  <si>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</si>
  <si>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</si>
  <si>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</si>
  <si>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</si>
  <si>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</si>
  <si>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</si>
  <si>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</si>
  <si>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</si>
  <si>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</si>
  <si>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</si>
  <si>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</si>
  <si>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</si>
  <si>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</si>
  <si>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</si>
  <si>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</si>
  <si>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</si>
  <si>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</si>
  <si>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</si>
  <si>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</si>
  <si>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</si>
  <si>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</si>
  <si>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</si>
  <si>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</si>
  <si>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</si>
  <si>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</si>
  <si>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</si>
  <si>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</si>
  <si>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</si>
  <si>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</si>
  <si>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</si>
  <si>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</si>
  <si>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</si>
  <si>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</si>
  <si>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</si>
  <si>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</si>
  <si>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</si>
  <si>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</si>
  <si>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</si>
  <si>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</si>
  <si>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</si>
  <si>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</si>
  <si>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</si>
  <si>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</si>
  <si>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</si>
  <si>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</si>
  <si>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</si>
  <si>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</si>
  <si>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</si>
  <si>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</si>
  <si>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</si>
  <si>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</si>
  <si>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</si>
  <si>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</si>
  <si>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</si>
  <si>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</si>
  <si>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</si>
  <si>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</si>
  <si>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</si>
  <si>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</si>
  <si>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</si>
  <si>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</si>
  <si>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</si>
  <si>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</si>
  <si>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</si>
  <si>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</si>
  <si>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</si>
  <si>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</si>
  <si>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</si>
  <si>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</si>
  <si>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</si>
  <si>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</si>
  <si>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</si>
  <si>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</si>
  <si>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</si>
  <si>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</si>
  <si>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</si>
  <si>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</si>
  <si>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</si>
  <si>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</si>
  <si>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</si>
  <si>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</si>
  <si>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</si>
  <si>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</si>
  <si>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</si>
  <si>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</si>
  <si>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</si>
  <si>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</si>
  <si>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</si>
  <si>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</si>
  <si>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</si>
  <si>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</si>
  <si>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</si>
  <si>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</si>
  <si>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</si>
  <si>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</si>
  <si>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</si>
  <si>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</si>
  <si>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</si>
  <si>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</si>
  <si>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</si>
  <si>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</si>
  <si>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</si>
  <si>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</si>
  <si>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</si>
  <si>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</si>
  <si>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</si>
  <si>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</si>
  <si>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</si>
  <si>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</si>
  <si>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</si>
  <si>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</si>
  <si>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</si>
  <si>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</si>
  <si>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</si>
  <si>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</si>
  <si>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</si>
  <si>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</si>
  <si>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</si>
  <si>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</si>
  <si>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</si>
  <si>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</si>
  <si>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</si>
  <si>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</si>
  <si>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</si>
  <si>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</si>
  <si>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</si>
  <si>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</si>
  <si>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</si>
  <si>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</si>
  <si>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</si>
  <si>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</si>
  <si>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</si>
  <si>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</si>
  <si>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</si>
  <si>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</si>
  <si>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</si>
  <si>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</si>
  <si>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</si>
  <si>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</si>
  <si>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</si>
  <si>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</si>
  <si>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</si>
  <si>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</si>
  <si>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</si>
  <si>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</si>
  <si>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</si>
  <si>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</si>
  <si>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</si>
  <si>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</si>
  <si>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</si>
  <si>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</si>
  <si>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</si>
  <si>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</si>
  <si>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</si>
  <si>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</si>
  <si>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</si>
  <si>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</si>
  <si>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</si>
  <si>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</si>
  <si>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</si>
  <si>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</si>
  <si>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</si>
  <si>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</si>
  <si>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</si>
  <si>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</si>
  <si>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</si>
  <si>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</si>
  <si>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</si>
  <si>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</si>
  <si>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</si>
  <si>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</si>
  <si>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</si>
  <si>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</si>
  <si>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</si>
  <si>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</si>
  <si>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</si>
  <si>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</si>
  <si>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</si>
  <si>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</si>
  <si>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</si>
  <si>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</si>
  <si>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</si>
  <si>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</si>
  <si>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</si>
  <si>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</si>
  <si>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</si>
  <si>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</si>
  <si>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</si>
  <si>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</si>
  <si>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</si>
  <si>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</si>
  <si>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</si>
  <si>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</si>
  <si>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</si>
  <si>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</si>
  <si>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</si>
  <si>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</si>
  <si>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</si>
  <si>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</si>
  <si>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</si>
  <si>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</si>
  <si>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</si>
  <si>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</si>
  <si>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</si>
  <si>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</si>
  <si>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</si>
  <si>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</si>
  <si>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</si>
  <si>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</si>
  <si>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</si>
  <si>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</si>
  <si>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</si>
  <si>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</si>
  <si>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</si>
  <si>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</si>
  <si>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</si>
  <si>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</si>
  <si>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</si>
  <si>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</si>
  <si>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</si>
  <si>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</si>
  <si>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</si>
  <si>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</si>
  <si>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</si>
  <si>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</si>
  <si>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</si>
  <si>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</si>
  <si>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</si>
  <si>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</si>
  <si>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</si>
  <si>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</si>
  <si>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</si>
  <si>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</si>
  <si>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</si>
  <si>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</si>
  <si>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</si>
  <si>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</si>
  <si>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</si>
  <si>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</si>
  <si>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</si>
  <si>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</si>
  <si>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</si>
  <si>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</si>
  <si>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</si>
  <si>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</si>
  <si>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</si>
  <si>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</si>
  <si>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</si>
  <si>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</si>
  <si>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</si>
  <si>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</si>
  <si>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</si>
  <si>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</si>
  <si>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</si>
  <si>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</si>
  <si>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</si>
  <si>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</si>
  <si>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</si>
  <si>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</si>
  <si>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</si>
  <si>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</si>
  <si>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</si>
  <si>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</si>
  <si>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</si>
  <si>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</si>
  <si>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</si>
  <si>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</si>
  <si>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</si>
  <si>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</si>
  <si>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</si>
  <si>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</si>
  <si>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</si>
  <si>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</si>
  <si>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</si>
  <si>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</si>
  <si>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</si>
  <si>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</si>
  <si>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</si>
  <si>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</si>
  <si>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</si>
  <si>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</si>
  <si>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</si>
  <si>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</si>
  <si>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</si>
  <si>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</si>
  <si>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</si>
  <si>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</si>
  <si>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</si>
  <si>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</si>
  <si>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</si>
  <si>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</si>
  <si>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</si>
  <si>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</si>
  <si>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</si>
  <si>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</si>
  <si>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</si>
  <si>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</si>
  <si>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</si>
  <si>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</si>
  <si>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</si>
  <si>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</si>
  <si>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</si>
  <si>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</si>
  <si>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</si>
  <si>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</si>
  <si>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</si>
  <si>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</si>
  <si>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</si>
  <si>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</si>
  <si>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</si>
  <si>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</si>
  <si>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</si>
  <si>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</si>
  <si>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</si>
  <si>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</si>
  <si>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</si>
  <si>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</si>
  <si>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</si>
  <si>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</si>
  <si>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</si>
  <si>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</si>
  <si>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</si>
  <si>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</si>
  <si>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</si>
  <si>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</si>
  <si>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</si>
  <si>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</si>
  <si>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</si>
  <si>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</si>
  <si>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</si>
  <si>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</si>
  <si>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</si>
  <si>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</si>
  <si>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</si>
  <si>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</si>
  <si>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</si>
  <si>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</si>
  <si>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</si>
  <si>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</si>
  <si>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</si>
  <si>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</si>
  <si>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</si>
  <si>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</si>
  <si>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</si>
  <si>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</si>
  <si>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</si>
  <si>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</si>
  <si>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</si>
  <si>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</si>
  <si>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</si>
  <si>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</si>
  <si>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</si>
  <si>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</si>
  <si>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</si>
  <si>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</si>
  <si>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</si>
  <si>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</si>
  <si>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</si>
  <si>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</si>
  <si>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</si>
  <si>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</si>
  <si>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</si>
  <si>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</si>
  <si>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</si>
  <si>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</si>
  <si>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</si>
  <si>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</si>
  <si>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</si>
  <si>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</si>
  <si>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</si>
  <si>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</si>
  <si>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</si>
  <si>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</si>
  <si>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</si>
  <si>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</si>
  <si>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</si>
  <si>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</si>
  <si>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</si>
  <si>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</si>
  <si>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</si>
  <si>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</si>
  <si>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</si>
  <si>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</si>
  <si>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</si>
  <si>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</si>
  <si>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</si>
  <si>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</si>
  <si>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</si>
  <si>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</si>
  <si>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</si>
  <si>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</si>
  <si>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</si>
  <si>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</si>
  <si>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</si>
  <si>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</si>
  <si>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</si>
  <si>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</si>
  <si>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</si>
  <si>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</si>
  <si>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</si>
  <si>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</si>
  <si>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</si>
  <si>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</si>
  <si>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</si>
  <si>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</si>
  <si>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</si>
  <si>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</si>
  <si>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</si>
  <si>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</si>
  <si>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</si>
  <si>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</si>
  <si>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</si>
  <si>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</si>
  <si>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</si>
  <si>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</si>
  <si>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</si>
  <si>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</si>
  <si>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</si>
  <si>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</si>
  <si>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</si>
  <si>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</si>
  <si>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</si>
  <si>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</si>
  <si>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</si>
  <si>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</si>
  <si>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</si>
  <si>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</si>
  <si>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</si>
  <si>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</si>
  <si>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</si>
  <si>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</si>
  <si>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</si>
  <si>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</si>
  <si>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</si>
  <si>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</si>
  <si>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</si>
  <si>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</si>
  <si>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</si>
  <si>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</si>
  <si>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</si>
  <si>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</si>
  <si>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</si>
  <si>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</si>
  <si>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</si>
  <si>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</si>
  <si>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</si>
  <si>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</si>
  <si>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</si>
  <si>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</si>
  <si>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</si>
  <si>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</si>
  <si>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</si>
  <si>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</si>
  <si>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</si>
  <si>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</si>
  <si>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</si>
  <si>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</si>
  <si>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</si>
  <si>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</si>
  <si>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</si>
  <si>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</si>
  <si>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</si>
  <si>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</si>
  <si>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</si>
  <si>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</si>
  <si>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</si>
  <si>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</si>
  <si>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</si>
  <si>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</si>
  <si>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</si>
  <si>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</si>
  <si>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</si>
  <si>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</si>
  <si>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</si>
  <si>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</si>
  <si>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</si>
  <si>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</si>
  <si>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</si>
  <si>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</si>
  <si>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</si>
  <si>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</si>
  <si>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</si>
  <si>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</si>
  <si>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</si>
  <si>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</si>
  <si>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</si>
  <si>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</si>
  <si>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</si>
  <si>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</si>
  <si>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</si>
  <si>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</si>
  <si>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</si>
  <si>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</si>
  <si>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</si>
  <si>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</si>
  <si>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</si>
  <si>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</si>
  <si>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</si>
  <si>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</si>
  <si>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</si>
  <si>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</si>
  <si>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</si>
  <si>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</si>
  <si>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</si>
  <si>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</si>
  <si>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</si>
  <si>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</si>
  <si>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</si>
  <si>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</si>
  <si>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</si>
  <si>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</si>
  <si>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</si>
  <si>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</si>
  <si>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</si>
  <si>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</si>
  <si>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</si>
  <si>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</si>
  <si>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</si>
  <si>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</si>
  <si>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</si>
  <si>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</si>
  <si>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</si>
  <si>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</si>
  <si>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</si>
  <si>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</si>
  <si>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</si>
  <si>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</si>
  <si>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</si>
  <si>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</si>
  <si>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</si>
  <si>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</si>
  <si>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</si>
  <si>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</si>
  <si>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</si>
  <si>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</si>
  <si>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</si>
  <si>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</si>
  <si>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</si>
  <si>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</si>
  <si>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</si>
  <si>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</si>
  <si>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</si>
  <si>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</si>
  <si>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</si>
  <si>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</si>
  <si>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</si>
  <si>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</si>
  <si>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</si>
  <si>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</si>
  <si>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</si>
  <si>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</si>
  <si>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</si>
  <si>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</si>
  <si>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</si>
  <si>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</si>
  <si>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</si>
  <si>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</si>
  <si>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</si>
  <si>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</si>
  <si>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</si>
  <si>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</si>
  <si>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</si>
  <si>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</si>
  <si>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</si>
  <si>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</si>
  <si>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</si>
  <si>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</si>
  <si>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</si>
  <si>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</si>
  <si>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</si>
  <si>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</si>
  <si>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</si>
  <si>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</si>
  <si>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</si>
  <si>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</si>
  <si>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</si>
  <si>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</si>
  <si>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</si>
  <si>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</si>
  <si>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</si>
  <si>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</si>
  <si>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</si>
  <si>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</si>
  <si>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</si>
  <si>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</si>
  <si>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</si>
  <si>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</si>
  <si>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</si>
  <si>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</si>
  <si>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</si>
  <si>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</si>
  <si>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</si>
  <si>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</si>
  <si>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</si>
  <si>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</si>
  <si>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</si>
  <si>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</si>
  <si>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</si>
  <si>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</si>
  <si>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</si>
  <si>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</si>
  <si>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</si>
  <si>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</si>
  <si>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</si>
  <si>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</si>
  <si>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</si>
  <si>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</si>
  <si>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</si>
  <si>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</si>
  <si>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</si>
  <si>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</si>
  <si>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</si>
  <si>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</si>
  <si>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</si>
  <si>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</si>
  <si>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</si>
  <si>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</si>
  <si>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</si>
  <si>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</si>
  <si>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</si>
  <si>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</si>
  <si>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</si>
  <si>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</si>
  <si>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</si>
  <si>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</si>
  <si>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</si>
  <si>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</si>
  <si>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</si>
  <si>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</si>
  <si>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</si>
  <si>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</si>
  <si>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</si>
  <si>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</si>
  <si>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</si>
  <si>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</si>
  <si>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</si>
  <si>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</si>
  <si>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</si>
  <si>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</si>
  <si>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</si>
  <si>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</si>
  <si>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</si>
  <si>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</si>
  <si>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</si>
  <si>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</si>
  <si>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</si>
  <si>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</si>
  <si>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</si>
  <si>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</si>
  <si>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</si>
  <si>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</si>
  <si>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</si>
  <si>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</si>
  <si>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</si>
  <si>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</si>
  <si>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</si>
  <si>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</si>
  <si>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</si>
  <si>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</si>
  <si>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</si>
  <si>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</si>
  <si>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</si>
  <si>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</si>
  <si>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</si>
  <si>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</si>
  <si>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</si>
  <si>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</si>
  <si>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</si>
  <si>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</si>
  <si>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</si>
  <si>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</si>
  <si>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</si>
  <si>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</si>
  <si>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</si>
  <si>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</si>
  <si>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</si>
  <si>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</si>
  <si>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</si>
  <si>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</si>
  <si>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</si>
  <si>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</si>
  <si>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</si>
  <si>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</si>
  <si>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</si>
  <si>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</si>
  <si>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</si>
  <si>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</si>
  <si>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</si>
  <si>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</si>
  <si>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</si>
  <si>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</si>
  <si>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</si>
  <si>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</si>
  <si>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</si>
  <si>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</si>
  <si>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</si>
  <si>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</si>
  <si>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</si>
  <si>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</si>
  <si>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</si>
  <si>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</si>
  <si>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</si>
  <si>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</si>
  <si>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</si>
  <si>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</si>
  <si>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</si>
  <si>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</si>
  <si>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</si>
  <si>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</si>
  <si>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</si>
  <si>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</si>
  <si>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</si>
  <si>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</si>
  <si>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</si>
  <si>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</si>
  <si>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</si>
  <si>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</si>
  <si>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</si>
  <si>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</si>
  <si>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</si>
  <si>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</si>
  <si>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</si>
  <si>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</si>
  <si>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</si>
  <si>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</si>
  <si>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</si>
  <si>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</si>
  <si>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</si>
  <si>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</si>
  <si>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</si>
  <si>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</si>
  <si>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</si>
  <si>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</si>
  <si>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</si>
  <si>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</si>
  <si>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</si>
  <si>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</si>
  <si>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</si>
  <si>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</si>
  <si>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</si>
  <si>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</si>
  <si>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</si>
  <si>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</si>
  <si>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</si>
  <si>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</si>
  <si>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</si>
  <si>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</si>
  <si>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</si>
  <si>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</si>
  <si>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</si>
  <si>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</si>
  <si>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</si>
  <si>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</si>
  <si>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</si>
  <si>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</si>
  <si>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</si>
  <si>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</si>
  <si>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</si>
  <si>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</si>
  <si>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</si>
  <si>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</si>
  <si>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</si>
  <si>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</si>
  <si>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</si>
  <si>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</si>
  <si>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</si>
  <si>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</si>
  <si>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</si>
  <si>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</si>
  <si>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</si>
  <si>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</si>
  <si>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</si>
  <si>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</si>
  <si>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</si>
  <si>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</si>
  <si>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</si>
  <si>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</si>
  <si>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</si>
  <si>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</si>
  <si>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</si>
  <si>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</si>
  <si>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</si>
  <si>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</si>
  <si>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</si>
  <si>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</si>
  <si>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</si>
  <si>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</si>
  <si>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</si>
  <si>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</si>
  <si>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</si>
  <si>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</si>
  <si>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</si>
  <si>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</si>
  <si>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</si>
  <si>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</si>
  <si>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</si>
  <si>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</si>
  <si>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</si>
  <si>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</si>
  <si>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</si>
  <si>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</si>
  <si>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</si>
  <si>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</si>
  <si>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</si>
  <si>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</si>
  <si>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</si>
  <si>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</si>
  <si>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</si>
  <si>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</si>
  <si>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</si>
  <si>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</si>
  <si>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</si>
  <si>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</si>
  <si>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</si>
  <si>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</si>
  <si>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</si>
  <si>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</si>
  <si>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</si>
  <si>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</si>
  <si>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</si>
  <si>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</si>
  <si>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</si>
  <si>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</si>
  <si>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</si>
  <si>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</si>
  <si>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</si>
  <si>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</si>
  <si>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</si>
  <si>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</si>
  <si>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</si>
  <si>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</si>
  <si>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</si>
  <si>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</si>
  <si>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</si>
  <si>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</si>
  <si>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</si>
  <si>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</si>
  <si>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</si>
  <si>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</si>
  <si>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</si>
  <si>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</si>
  <si>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</si>
  <si>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</si>
  <si>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</si>
  <si>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</si>
  <si>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</si>
  <si>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</si>
  <si>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</si>
  <si>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</si>
  <si>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</si>
  <si>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</si>
  <si>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</si>
  <si>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</si>
  <si>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</si>
  <si>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</si>
  <si>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</si>
  <si>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</si>
  <si>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</si>
  <si>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</si>
  <si>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</si>
  <si>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</si>
  <si>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</si>
  <si>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</si>
  <si>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</si>
  <si>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</si>
  <si>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</si>
  <si>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</si>
  <si>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</si>
  <si>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</si>
  <si>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</si>
  <si>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</si>
  <si>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</si>
  <si>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</si>
  <si>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</si>
  <si>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</si>
  <si>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</si>
  <si>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</si>
  <si>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</si>
  <si>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</si>
  <si>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</si>
  <si>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</si>
  <si>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</si>
  <si>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</si>
  <si>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</si>
  <si>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</si>
  <si>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</si>
  <si>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</si>
  <si>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</si>
  <si>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</si>
  <si>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</si>
  <si>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</si>
  <si>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</si>
  <si>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</si>
  <si>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表3</t>
  </si>
  <si>
    <t>2022年一般公共预算本级支出表</t>
  </si>
  <si>
    <t>（因我区镇办作为预算单位管理，本级支出与支出数一致）</t>
  </si>
  <si>
    <r>
      <rPr>
        <sz val="11"/>
        <rFont val="宋体"/>
        <charset val="134"/>
      </rPr>
      <t>单位：万元</t>
    </r>
  </si>
  <si>
    <t>表4</t>
  </si>
  <si>
    <t>2022年一般公共预算本级财力基本支出表</t>
  </si>
  <si>
    <r>
      <rPr>
        <sz val="11"/>
        <rFont val="宋体"/>
        <charset val="134"/>
      </rPr>
      <t>一、一般公共服务</t>
    </r>
  </si>
  <si>
    <r>
      <rPr>
        <sz val="11"/>
        <rFont val="宋体"/>
        <charset val="134"/>
      </rPr>
      <t>二、外交支出</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</si>
  <si>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</si>
  <si>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</si>
  <si>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</si>
  <si>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</si>
  <si>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</si>
  <si>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</si>
  <si>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九、卫生健康支出</t>
    </r>
  </si>
  <si>
    <r>
      <rPr>
        <sz val="11"/>
        <rFont val="宋体"/>
        <charset val="134"/>
      </rPr>
      <t>十、节能环保支出</t>
    </r>
  </si>
  <si>
    <r>
      <rPr>
        <sz val="11"/>
        <rFont val="宋体"/>
        <charset val="134"/>
      </rPr>
      <t>十一、城乡社区支出</t>
    </r>
  </si>
  <si>
    <r>
      <rPr>
        <sz val="11"/>
        <rFont val="宋体"/>
        <charset val="134"/>
      </rPr>
      <t>十二、农林水支出</t>
    </r>
  </si>
  <si>
    <r>
      <rPr>
        <sz val="11"/>
        <rFont val="宋体"/>
        <charset val="134"/>
      </rPr>
      <t>十三、交通运输支出</t>
    </r>
  </si>
  <si>
    <r>
      <rPr>
        <sz val="11"/>
        <rFont val="宋体"/>
        <charset val="134"/>
      </rPr>
      <t>十四、资源勘探信息等支出</t>
    </r>
  </si>
  <si>
    <r>
      <rPr>
        <sz val="11"/>
        <rFont val="宋体"/>
        <charset val="134"/>
      </rPr>
      <t>十五、商业服务业等支出</t>
    </r>
  </si>
  <si>
    <r>
      <rPr>
        <sz val="11"/>
        <rFont val="宋体"/>
        <charset val="134"/>
      </rPr>
      <t>十六、金融支出</t>
    </r>
  </si>
  <si>
    <r>
      <rPr>
        <sz val="11"/>
        <rFont val="宋体"/>
        <charset val="134"/>
      </rPr>
      <t>十七、援助其他地区支出</t>
    </r>
  </si>
  <si>
    <r>
      <rPr>
        <sz val="11"/>
        <rFont val="宋体"/>
        <charset val="134"/>
      </rPr>
      <t>十八、自然资源海洋气象等支出</t>
    </r>
  </si>
  <si>
    <r>
      <rPr>
        <sz val="11"/>
        <rFont val="宋体"/>
        <charset val="134"/>
      </rPr>
      <t>十九、住房保障支出</t>
    </r>
  </si>
  <si>
    <r>
      <rPr>
        <sz val="11"/>
        <rFont val="宋体"/>
        <charset val="134"/>
      </rPr>
      <t>二十、粮油物资储备支出</t>
    </r>
  </si>
  <si>
    <r>
      <rPr>
        <sz val="11"/>
        <rFont val="宋体"/>
        <charset val="134"/>
      </rPr>
      <t>二十一、灾害防治及应急管理支出</t>
    </r>
  </si>
  <si>
    <r>
      <rPr>
        <sz val="11"/>
        <rFont val="宋体"/>
        <charset val="134"/>
      </rPr>
      <t>二十二、预备费</t>
    </r>
  </si>
  <si>
    <r>
      <rPr>
        <sz val="11"/>
        <rFont val="宋体"/>
        <charset val="134"/>
      </rPr>
      <t>二十三、债务付息支出</t>
    </r>
  </si>
  <si>
    <r>
      <rPr>
        <sz val="11"/>
        <rFont val="宋体"/>
        <charset val="134"/>
      </rPr>
      <t>二十四、债务发行费用支出</t>
    </r>
  </si>
  <si>
    <r>
      <rPr>
        <sz val="11"/>
        <rFont val="宋体"/>
        <charset val="134"/>
      </rPr>
      <t>二十五、其他支出</t>
    </r>
  </si>
  <si>
    <t>合 计</t>
  </si>
  <si>
    <t>表5</t>
  </si>
  <si>
    <t>2022年一般公共预算收支平衡表</t>
  </si>
  <si>
    <t>单位：万元</t>
  </si>
  <si>
    <t>收入</t>
  </si>
  <si>
    <t>支出</t>
  </si>
  <si>
    <t>本级收入合计</t>
  </si>
  <si>
    <t>本级支出合计</t>
  </si>
  <si>
    <t>转移性收入</t>
  </si>
  <si>
    <t>转移性支出</t>
  </si>
  <si>
    <t xml:space="preserve">  上级补助收入</t>
  </si>
  <si>
    <t xml:space="preserve">  上解支出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</si>
  <si>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</si>
  <si>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</si>
  <si>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</si>
  <si>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</si>
  <si>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</si>
  <si>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</si>
  <si>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</si>
  <si>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</si>
  <si>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</si>
  <si>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</si>
  <si>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</si>
  <si>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</si>
  <si>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</si>
  <si>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</si>
  <si>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</si>
  <si>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</si>
  <si>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</si>
  <si>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</si>
  <si>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</si>
  <si>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</si>
  <si>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</si>
  <si>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</si>
  <si>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</si>
  <si>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</si>
  <si>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</si>
  <si>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</si>
  <si>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</si>
  <si>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</si>
  <si>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</si>
  <si>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</si>
  <si>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</si>
  <si>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</si>
  <si>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</si>
  <si>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</si>
  <si>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</si>
  <si>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</si>
  <si>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</si>
  <si>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</si>
  <si>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</si>
  <si>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</si>
  <si>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</si>
  <si>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</si>
  <si>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</si>
  <si>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</si>
  <si>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</si>
  <si>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</si>
  <si>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</si>
  <si>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</si>
  <si>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</si>
  <si>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</si>
  <si>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</si>
  <si>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</si>
  <si>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</si>
  <si>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</si>
  <si>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</si>
  <si>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</si>
  <si>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</si>
  <si>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</si>
  <si>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</si>
  <si>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</si>
  <si>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</si>
  <si>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</si>
  <si>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</si>
  <si>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</si>
  <si>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</si>
  <si>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</si>
  <si>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</si>
  <si>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上年结余收入</t>
  </si>
  <si>
    <t xml:space="preserve">  调入资金</t>
  </si>
  <si>
    <t xml:space="preserve">  调出资金</t>
  </si>
  <si>
    <t xml:space="preserve">    从政府性基金预算调入</t>
  </si>
  <si>
    <t xml:space="preserve">  年终结余</t>
  </si>
  <si>
    <t xml:space="preserve">    从国有资本经营预算调入</t>
  </si>
  <si>
    <t xml:space="preserve">  地方政府一般债务还本支出</t>
  </si>
  <si>
    <t xml:space="preserve">    从其他资金调入</t>
  </si>
  <si>
    <t xml:space="preserve">  地方政府一般债务转贷支出</t>
  </si>
  <si>
    <t xml:space="preserve">  地方政府一般债务收入</t>
  </si>
  <si>
    <t xml:space="preserve">  地方政府一般债务转贷收入</t>
  </si>
  <si>
    <t xml:space="preserve">  安排预算稳定调节基金</t>
  </si>
  <si>
    <t xml:space="preserve">  接受其他地区援助收入</t>
  </si>
  <si>
    <t xml:space="preserve">  补充预算周转金</t>
  </si>
  <si>
    <t xml:space="preserve">  动用预算稳定调节基金</t>
  </si>
  <si>
    <t>收入总计</t>
  </si>
  <si>
    <t>支出总计</t>
  </si>
  <si>
    <t>表6</t>
  </si>
  <si>
    <t>2022年一般公共预算支出预算明细表</t>
  </si>
  <si>
    <t>科目编码</t>
  </si>
  <si>
    <t>科目名称</t>
  </si>
  <si>
    <t xml:space="preserve">    行政运行</t>
  </si>
  <si>
    <t xml:space="preserve">    一般行政管理事务</t>
  </si>
  <si>
    <t xml:space="preserve">    机关服务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</si>
  <si>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</si>
  <si>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</si>
  <si>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</si>
  <si>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</si>
  <si>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</si>
  <si>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</si>
  <si>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</si>
  <si>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</si>
  <si>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</si>
  <si>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</si>
  <si>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</si>
  <si>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</si>
  <si>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</si>
  <si>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</si>
  <si>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</si>
  <si>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</si>
  <si>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</si>
  <si>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</si>
  <si>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</si>
  <si>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</si>
  <si>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</si>
  <si>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</si>
  <si>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</si>
  <si>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</si>
  <si>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</si>
  <si>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</si>
  <si>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</si>
  <si>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</si>
  <si>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</si>
  <si>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</si>
  <si>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</si>
  <si>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</si>
  <si>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</si>
  <si>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</si>
  <si>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</si>
  <si>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表7</t>
  </si>
  <si>
    <t>2022年一般公共预算基本支出表（政府经济科目）</t>
  </si>
  <si>
    <t>政府科目编码</t>
  </si>
  <si>
    <t>政府科目名称</t>
  </si>
  <si>
    <t>合计</t>
  </si>
  <si>
    <t>501</t>
  </si>
  <si>
    <t>机关工资福利支出</t>
  </si>
  <si>
    <t xml:space="preserve">   50199</t>
  </si>
  <si>
    <t>其他工资福利支出</t>
  </si>
  <si>
    <t xml:space="preserve">   50103</t>
  </si>
  <si>
    <t>住房公积金</t>
  </si>
  <si>
    <t xml:space="preserve">   50102</t>
  </si>
  <si>
    <t>社会保障缴费</t>
  </si>
  <si>
    <t xml:space="preserve">   50101</t>
  </si>
  <si>
    <t>工资奖金津补贴</t>
  </si>
  <si>
    <t>502</t>
  </si>
  <si>
    <t>机关商品和服务支出</t>
  </si>
  <si>
    <t xml:space="preserve">   50201</t>
  </si>
  <si>
    <t>办公经费</t>
  </si>
  <si>
    <t xml:space="preserve">   50299</t>
  </si>
  <si>
    <t>其他商品和服务支出</t>
  </si>
  <si>
    <t xml:space="preserve">   50207</t>
  </si>
  <si>
    <t>因公出国（境）费用</t>
  </si>
  <si>
    <t xml:space="preserve">   50208</t>
  </si>
  <si>
    <t>公务用车运行维护费</t>
  </si>
  <si>
    <t xml:space="preserve">   50209</t>
  </si>
  <si>
    <t>维修（护）费</t>
  </si>
  <si>
    <t xml:space="preserve">   50203</t>
  </si>
  <si>
    <t>培训费</t>
  </si>
  <si>
    <t xml:space="preserve">   50202</t>
  </si>
  <si>
    <t>会议费</t>
  </si>
  <si>
    <t xml:space="preserve">   50205</t>
  </si>
  <si>
    <t>委托业务费</t>
  </si>
  <si>
    <t xml:space="preserve">   50204</t>
  </si>
  <si>
    <t>专用材料购置费</t>
  </si>
  <si>
    <t xml:space="preserve">   50206</t>
  </si>
  <si>
    <t>公务接待费</t>
  </si>
  <si>
    <t>509</t>
  </si>
  <si>
    <t>对个人和家庭的补助</t>
  </si>
  <si>
    <t xml:space="preserve">   50905</t>
  </si>
  <si>
    <t>离退休费</t>
  </si>
  <si>
    <t xml:space="preserve">   50903</t>
  </si>
  <si>
    <t>个人农业生产补贴</t>
  </si>
  <si>
    <t xml:space="preserve">   50902</t>
  </si>
  <si>
    <t>助学金</t>
  </si>
  <si>
    <t xml:space="preserve">   50901</t>
  </si>
  <si>
    <t>社会福利和救助</t>
  </si>
  <si>
    <t xml:space="preserve">   50999</t>
  </si>
  <si>
    <t>其他对个人和家庭的补助</t>
  </si>
  <si>
    <t>505</t>
  </si>
  <si>
    <t>对事业单位经常性补助</t>
  </si>
  <si>
    <t xml:space="preserve">   50501</t>
  </si>
  <si>
    <t>工资福利支出</t>
  </si>
  <si>
    <t xml:space="preserve">   50502</t>
  </si>
  <si>
    <t>商品和服务支出</t>
  </si>
  <si>
    <t xml:space="preserve">   50599</t>
  </si>
  <si>
    <t>其他对事业单位补助</t>
  </si>
  <si>
    <t>表8</t>
  </si>
  <si>
    <t>2022年一般公共预算对下税收返还和转移支付预算分项目表</t>
  </si>
  <si>
    <t>(因我区镇办作为预算单位管理，此表为空）</t>
  </si>
  <si>
    <r>
      <rPr>
        <sz val="10"/>
        <rFont val="宋体"/>
        <charset val="134"/>
      </rPr>
      <t>项</t>
    </r>
    <r>
      <rPr>
        <sz val="10"/>
        <rFont val="Times New Roman"/>
        <charset val="134"/>
      </rPr>
      <t xml:space="preserve">     </t>
    </r>
    <r>
      <rPr>
        <sz val="10"/>
        <rFont val="宋体"/>
        <charset val="134"/>
      </rPr>
      <t>目</t>
    </r>
  </si>
  <si>
    <t>金额</t>
  </si>
  <si>
    <r>
      <rPr>
        <b/>
        <sz val="10"/>
        <rFont val="宋体"/>
        <charset val="134"/>
      </rPr>
      <t>合</t>
    </r>
    <r>
      <rPr>
        <b/>
        <sz val="10"/>
        <rFont val="宋体"/>
        <charset val="134"/>
      </rPr>
      <t xml:space="preserve">    </t>
    </r>
    <r>
      <rPr>
        <b/>
        <sz val="10"/>
        <rFont val="宋体"/>
        <charset val="134"/>
      </rPr>
      <t>计</t>
    </r>
  </si>
  <si>
    <t>一、税收返还</t>
  </si>
  <si>
    <t>增值税和消费税返还等</t>
  </si>
  <si>
    <t>所得税基数返还</t>
  </si>
  <si>
    <t>成品油税费改革税收返还</t>
  </si>
  <si>
    <t>其他税收返还</t>
  </si>
  <si>
    <t>二、一般性转移支付</t>
  </si>
  <si>
    <t>均衡性转移支付</t>
  </si>
  <si>
    <t>重点生态功能区转移支付</t>
  </si>
  <si>
    <r>
      <rPr>
        <sz val="10"/>
        <rFont val="宋体"/>
        <charset val="134"/>
      </rPr>
      <t>产粮</t>
    </r>
    <r>
      <rPr>
        <sz val="10"/>
        <rFont val="Times New Roman"/>
        <charset val="134"/>
      </rPr>
      <t>(</t>
    </r>
    <r>
      <rPr>
        <sz val="10"/>
        <rFont val="宋体"/>
        <charset val="134"/>
      </rPr>
      <t>油</t>
    </r>
    <r>
      <rPr>
        <sz val="10"/>
        <rFont val="Times New Roman"/>
        <charset val="134"/>
      </rPr>
      <t>)</t>
    </r>
    <r>
      <rPr>
        <sz val="10"/>
        <rFont val="宋体"/>
        <charset val="134"/>
      </rPr>
      <t>大县奖励资金</t>
    </r>
  </si>
  <si>
    <t>县级基本财力保障机制奖补资金</t>
  </si>
  <si>
    <t>革命老区、民族和边境地区转移支付</t>
  </si>
  <si>
    <t>资源枯竭城市转移支付</t>
  </si>
  <si>
    <t>固定数额补助</t>
  </si>
  <si>
    <r>
      <rPr>
        <sz val="10"/>
        <rFont val="宋体"/>
        <charset val="134"/>
      </rPr>
      <t>其中：</t>
    </r>
    <r>
      <rPr>
        <sz val="10"/>
        <rFont val="Times New Roman"/>
        <charset val="134"/>
      </rPr>
      <t xml:space="preserve"> </t>
    </r>
    <r>
      <rPr>
        <sz val="10"/>
        <rFont val="宋体"/>
        <charset val="134"/>
      </rPr>
      <t>调整工资转移支付</t>
    </r>
  </si>
  <si>
    <r>
      <rPr>
        <sz val="10"/>
        <rFont val="Times New Roman"/>
        <charset val="134"/>
      </rPr>
      <t xml:space="preserve">             </t>
    </r>
    <r>
      <rPr>
        <sz val="10"/>
        <rFont val="宋体"/>
        <charset val="134"/>
      </rPr>
      <t>农村税费改革转移支付</t>
    </r>
  </si>
  <si>
    <r>
      <rPr>
        <sz val="10"/>
        <rFont val="Times New Roman"/>
        <charset val="134"/>
      </rPr>
      <t xml:space="preserve">             </t>
    </r>
    <r>
      <rPr>
        <sz val="10"/>
        <rFont val="宋体"/>
        <charset val="134"/>
      </rPr>
      <t>工商部门停征两费等转移支付</t>
    </r>
  </si>
  <si>
    <r>
      <rPr>
        <sz val="10"/>
        <rFont val="宋体"/>
        <charset val="134"/>
      </rPr>
      <t xml:space="preserve">      </t>
    </r>
    <r>
      <rPr>
        <sz val="10"/>
        <rFont val="宋体"/>
        <charset val="134"/>
      </rPr>
      <t>其他</t>
    </r>
  </si>
  <si>
    <t>企业事业单位划转补助收入</t>
  </si>
  <si>
    <t>体制结算补助</t>
  </si>
  <si>
    <t>基层公检法司转移支付</t>
  </si>
  <si>
    <t>义务教育等转移支付</t>
  </si>
  <si>
    <t>基本养老金和低保等转移支付</t>
  </si>
  <si>
    <t>新型农村合作医疗等转移支付</t>
  </si>
  <si>
    <t>农村综合改革转移支付</t>
  </si>
  <si>
    <t>其他一般性转移支付</t>
  </si>
  <si>
    <t>三、专项转移支付</t>
  </si>
  <si>
    <t>一般公共服务</t>
  </si>
  <si>
    <t>国防</t>
  </si>
  <si>
    <t>公共安全</t>
  </si>
  <si>
    <t>教育</t>
  </si>
  <si>
    <t>科学技术</t>
  </si>
  <si>
    <t>文化体育与传媒</t>
  </si>
  <si>
    <t>社会保障和就业</t>
  </si>
  <si>
    <t>医疗卫生与计划生育</t>
  </si>
  <si>
    <t>节能环保</t>
  </si>
  <si>
    <t>城乡社区</t>
  </si>
  <si>
    <t>农林水</t>
  </si>
  <si>
    <t>交通运输</t>
  </si>
  <si>
    <t>资源勘探信息等</t>
  </si>
  <si>
    <t>商业服务业等</t>
  </si>
  <si>
    <t>金融</t>
  </si>
  <si>
    <t>国土海洋气象等</t>
  </si>
  <si>
    <t>住房保障</t>
  </si>
  <si>
    <t>粮油物资储备</t>
  </si>
  <si>
    <t>其他支出</t>
  </si>
  <si>
    <t xml:space="preserve">    粮油物资储备</t>
  </si>
  <si>
    <t>表9</t>
  </si>
  <si>
    <t>2022年一般公共预算对下税收返还和转移支付预算分地区表</t>
  </si>
  <si>
    <t>地区</t>
  </si>
  <si>
    <t>决 算 数</t>
  </si>
  <si>
    <t>表10</t>
  </si>
  <si>
    <t>2021年君山区政府一般债务限额和余额情况表</t>
  </si>
  <si>
    <t>单位</t>
  </si>
  <si>
    <t>一般债务限额</t>
  </si>
  <si>
    <t>一般债务余额</t>
  </si>
  <si>
    <t>君山区</t>
  </si>
  <si>
    <t>表11</t>
  </si>
  <si>
    <t>2022年政府性基金预算收入明细表</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</si>
  <si>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</si>
  <si>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</si>
  <si>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</si>
  <si>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</si>
  <si>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</si>
  <si>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</si>
  <si>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</si>
  <si>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八、大中型水库库区基金收入</t>
  </si>
  <si>
    <t>九、彩票公益金收入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</si>
  <si>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</si>
  <si>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</si>
  <si>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</si>
  <si>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</si>
  <si>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</si>
  <si>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</si>
  <si>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</si>
  <si>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</si>
  <si>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 xml:space="preserve">  政府性基金转移收入</t>
  </si>
  <si>
    <t xml:space="preserve">    政府性基金补助收入</t>
  </si>
  <si>
    <t xml:space="preserve">    政府性基金上解收入</t>
  </si>
  <si>
    <t xml:space="preserve">    其中：地方政府性基金调入专项收入</t>
  </si>
  <si>
    <t xml:space="preserve">  地方政府专项债务收入</t>
  </si>
  <si>
    <t xml:space="preserve">  地方政府专项债务转贷收入</t>
  </si>
  <si>
    <t>表12</t>
  </si>
  <si>
    <t>2022年政府性基金预算支出表</t>
  </si>
  <si>
    <r>
      <rPr>
        <b/>
        <sz val="11"/>
        <rFont val="宋体"/>
        <charset val="134"/>
      </rPr>
      <t>项</t>
    </r>
    <r>
      <rPr>
        <b/>
        <sz val="11"/>
        <rFont val="Times New Roman"/>
        <charset val="134"/>
      </rPr>
      <t xml:space="preserve">   </t>
    </r>
    <r>
      <rPr>
        <b/>
        <sz val="11"/>
        <rFont val="宋体"/>
        <charset val="134"/>
      </rPr>
      <t>目</t>
    </r>
  </si>
  <si>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</si>
  <si>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</si>
  <si>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</si>
  <si>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</si>
  <si>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</si>
  <si>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</si>
  <si>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</si>
  <si>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</si>
  <si>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</si>
  <si>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</si>
  <si>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</si>
  <si>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</si>
  <si>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</si>
  <si>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</si>
  <si>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</si>
  <si>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</si>
  <si>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</si>
  <si>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</si>
  <si>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</si>
  <si>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</si>
  <si>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</si>
  <si>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</si>
  <si>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</si>
  <si>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</si>
  <si>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</si>
  <si>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</si>
  <si>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</si>
  <si>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</si>
  <si>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</si>
  <si>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</si>
  <si>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</si>
  <si>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</si>
  <si>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</si>
  <si>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</si>
  <si>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</si>
  <si>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</si>
  <si>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</si>
  <si>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</si>
  <si>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</si>
  <si>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</si>
  <si>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</si>
  <si>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</si>
  <si>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</si>
  <si>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</si>
  <si>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</si>
  <si>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</si>
  <si>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</si>
  <si>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</si>
  <si>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</si>
  <si>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</si>
  <si>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</si>
  <si>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</si>
  <si>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</si>
  <si>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</si>
  <si>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</si>
  <si>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</si>
  <si>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</si>
  <si>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</si>
  <si>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</si>
  <si>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</si>
  <si>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</si>
  <si>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</si>
  <si>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</si>
  <si>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</si>
  <si>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</si>
  <si>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</si>
  <si>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</si>
  <si>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</si>
  <si>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</si>
  <si>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</si>
  <si>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</si>
  <si>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</si>
  <si>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</si>
  <si>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</si>
  <si>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</si>
  <si>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</si>
  <si>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</si>
  <si>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</si>
  <si>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</si>
  <si>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</si>
  <si>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</si>
  <si>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</si>
  <si>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</si>
  <si>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</si>
  <si>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</si>
  <si>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</si>
  <si>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</si>
  <si>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</si>
  <si>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</si>
  <si>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</si>
  <si>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</si>
  <si>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</si>
  <si>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</si>
  <si>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</si>
  <si>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</si>
  <si>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</si>
  <si>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</si>
  <si>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</si>
  <si>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</si>
  <si>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</si>
  <si>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</si>
  <si>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</si>
  <si>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</si>
  <si>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</si>
  <si>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</si>
  <si>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</si>
  <si>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</si>
  <si>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</si>
  <si>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</si>
  <si>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</si>
  <si>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</si>
  <si>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</si>
  <si>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</si>
  <si>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</si>
  <si>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</si>
  <si>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</si>
  <si>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</si>
  <si>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</si>
  <si>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</si>
  <si>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</si>
  <si>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</si>
  <si>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</si>
  <si>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</si>
  <si>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</si>
  <si>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</si>
  <si>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</si>
  <si>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</si>
  <si>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</si>
  <si>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</si>
  <si>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</si>
  <si>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</si>
  <si>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</si>
  <si>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</si>
  <si>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</si>
  <si>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</si>
  <si>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</si>
  <si>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</si>
  <si>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</si>
  <si>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</si>
  <si>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</si>
  <si>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</si>
  <si>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</si>
  <si>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</si>
  <si>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</si>
  <si>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</si>
  <si>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</si>
  <si>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</si>
  <si>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</si>
  <si>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</si>
  <si>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</si>
  <si>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</si>
  <si>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</si>
  <si>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</si>
  <si>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</si>
  <si>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</si>
  <si>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</si>
  <si>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</si>
  <si>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</si>
  <si>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</si>
  <si>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</si>
  <si>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</si>
  <si>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</si>
  <si>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</si>
  <si>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</si>
  <si>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</si>
  <si>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</si>
  <si>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</si>
  <si>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</si>
  <si>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</si>
  <si>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</si>
  <si>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</si>
  <si>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</si>
  <si>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</si>
  <si>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</si>
  <si>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</si>
  <si>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</si>
  <si>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</si>
  <si>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</si>
  <si>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</si>
  <si>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</si>
  <si>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</si>
  <si>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</si>
  <si>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</si>
  <si>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</si>
  <si>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</si>
  <si>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</si>
  <si>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</si>
  <si>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</si>
  <si>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</si>
  <si>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</si>
  <si>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</si>
  <si>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</si>
  <si>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</si>
  <si>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</si>
  <si>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</si>
  <si>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</si>
  <si>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</si>
  <si>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</si>
  <si>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</si>
  <si>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</si>
  <si>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</si>
  <si>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</si>
  <si>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</si>
  <si>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</si>
  <si>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</si>
  <si>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</si>
  <si>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</si>
  <si>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</si>
  <si>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</si>
  <si>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支出合计</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</si>
  <si>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</si>
  <si>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</si>
  <si>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</si>
  <si>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</si>
  <si>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</si>
  <si>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</si>
  <si>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</si>
  <si>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表13</t>
  </si>
  <si>
    <t>2022年政府性基金预算本级支出表</t>
  </si>
  <si>
    <t>表14</t>
  </si>
  <si>
    <t>2021年政府性基金转移支付预算分项目表</t>
  </si>
  <si>
    <t>项  目</t>
  </si>
  <si>
    <t>金  额</t>
  </si>
  <si>
    <t>表15</t>
  </si>
  <si>
    <t>2021年政府性基金转移支付预算分地区表</t>
  </si>
  <si>
    <t>表16</t>
  </si>
  <si>
    <t>2021年君山区政府专项债务限额和余额情况表</t>
  </si>
  <si>
    <t>专项债务限额</t>
  </si>
  <si>
    <t>专项债务余额</t>
  </si>
  <si>
    <t>表17</t>
  </si>
  <si>
    <t>2022年国有资本经营预算收入表</t>
  </si>
  <si>
    <t>（本表无数据）</t>
  </si>
  <si>
    <t>一、上年结余</t>
  </si>
  <si>
    <t>二、当年国有资产收益收入合计</t>
  </si>
  <si>
    <t>（一）资本性收益</t>
  </si>
  <si>
    <t xml:space="preserve">      1、国有独资企业、国有独资公司应上缴的利润</t>
  </si>
  <si>
    <t xml:space="preserve">      2、国有控股、参股公司中市属国有股权应分得的股利、红利收入</t>
  </si>
  <si>
    <t xml:space="preserve">      3、其他单位因占有使用市属国有资产形成的应上缴的国有资产占用费</t>
  </si>
  <si>
    <t xml:space="preserve">      4、其他按规定属于国有资产的资本性收益</t>
  </si>
  <si>
    <t>（二）产权转让收入、出租出借收入</t>
  </si>
  <si>
    <t xml:space="preserve">      1、转让国有独资企业、国有独资公司产权的净收入</t>
  </si>
  <si>
    <t xml:space="preserve">      2、转让国有控股、参股公司中市属国有股股权及配股权的净收入</t>
  </si>
  <si>
    <t xml:space="preserve">      3、转让其他市属国有资产的净收入</t>
  </si>
  <si>
    <t xml:space="preserve">      4、其他按规定属于国有资产的产权转让净收入</t>
  </si>
  <si>
    <t xml:space="preserve">     5、出租出借收入</t>
  </si>
  <si>
    <t xml:space="preserve"> ㈢ 上级补助收入</t>
  </si>
  <si>
    <t xml:space="preserve"> ㈣ 其他收入</t>
  </si>
  <si>
    <t>此表无数据，为空表</t>
  </si>
  <si>
    <t>表18</t>
  </si>
  <si>
    <t>2022年国有资本经营预算支出表</t>
  </si>
  <si>
    <t>三、当年国有资产收益支出合计</t>
  </si>
  <si>
    <t>（一）资本性支出</t>
  </si>
  <si>
    <t xml:space="preserve">      1、新设企业注册资本金投入</t>
  </si>
  <si>
    <t xml:space="preserve">      2、现有企业增加注册资本金</t>
  </si>
  <si>
    <t xml:space="preserve">      3、购买企业股权</t>
  </si>
  <si>
    <t xml:space="preserve">      4、其他资本性支出</t>
  </si>
  <si>
    <t>（二）费用性支出</t>
  </si>
  <si>
    <t xml:space="preserve">      1、改制成本支出</t>
  </si>
  <si>
    <t xml:space="preserve">      2、监管费用支出</t>
  </si>
  <si>
    <t xml:space="preserve">      3、其他支出</t>
  </si>
  <si>
    <t>（三）补助下级支出</t>
  </si>
  <si>
    <t xml:space="preserve">  ㈣ 其他支出</t>
  </si>
  <si>
    <t xml:space="preserve">      1、投资项目前期费用</t>
  </si>
  <si>
    <t xml:space="preserve">      2、派出的董事、监事、财务总监等人员的工资和经费</t>
  </si>
  <si>
    <t xml:space="preserve">      3、企业经营者奖励费用</t>
  </si>
  <si>
    <t xml:space="preserve">      4、监管费用</t>
  </si>
  <si>
    <t xml:space="preserve">      5、其他费用</t>
  </si>
  <si>
    <t>其中：国企改革改制工作经费</t>
  </si>
  <si>
    <t>四、当年预算资金结余</t>
  </si>
  <si>
    <t>表19</t>
  </si>
  <si>
    <t>2022年社会保险基金收入预算表</t>
  </si>
  <si>
    <t>项    目</t>
  </si>
  <si>
    <t>城乡居民基本养老保险基金</t>
  </si>
  <si>
    <t>机关事业养老保险基金</t>
  </si>
  <si>
    <t>失业保险基金</t>
  </si>
  <si>
    <t>就业专项资金</t>
  </si>
  <si>
    <t>一、收入合计</t>
  </si>
  <si>
    <t xml:space="preserve">   其中:保险费收入</t>
  </si>
  <si>
    <t xml:space="preserve">        利息收入</t>
  </si>
  <si>
    <t xml:space="preserve">        财政补贴收入</t>
  </si>
  <si>
    <t xml:space="preserve">        委托投资收益</t>
  </si>
  <si>
    <t xml:space="preserve">        其他收入</t>
  </si>
  <si>
    <t xml:space="preserve">        转移收入</t>
  </si>
  <si>
    <t>表20</t>
  </si>
  <si>
    <t>2022年社会保险基金支出预算表</t>
  </si>
  <si>
    <t xml:space="preserve">   其中:社会保险待遇支出</t>
  </si>
  <si>
    <t xml:space="preserve">        其他支出</t>
  </si>
  <si>
    <t xml:space="preserve">        转移支出</t>
  </si>
  <si>
    <t>表21</t>
  </si>
  <si>
    <t>2021年君山区地方债务限额余额表</t>
  </si>
  <si>
    <t>2021年政府债务限额</t>
  </si>
  <si>
    <t>2021年政府债务余额</t>
  </si>
  <si>
    <t>一般</t>
  </si>
  <si>
    <t>专项</t>
  </si>
  <si>
    <t>表22</t>
  </si>
  <si>
    <t>2021年末地方政府债券发行、还本付息情况表</t>
  </si>
  <si>
    <t>地方政府债券发行情况</t>
  </si>
  <si>
    <t>地方政府还本付息情况</t>
  </si>
  <si>
    <t>一般债券</t>
  </si>
  <si>
    <t>专项债券</t>
  </si>
  <si>
    <t>还本</t>
  </si>
  <si>
    <t>付息</t>
  </si>
  <si>
    <t>新增</t>
  </si>
  <si>
    <t>置换</t>
  </si>
  <si>
    <t>再融资</t>
  </si>
  <si>
    <t xml:space="preserve">小计 </t>
  </si>
  <si>
    <t>小计</t>
  </si>
  <si>
    <t>表23</t>
  </si>
  <si>
    <t>2021年新增债券资金使用安排情况表</t>
  </si>
  <si>
    <t>单位编码</t>
  </si>
  <si>
    <r>
      <rPr>
        <b/>
        <sz val="11"/>
        <rFont val="Times New Roman"/>
        <charset val="134"/>
      </rPr>
      <t xml:space="preserve">   </t>
    </r>
    <r>
      <rPr>
        <b/>
        <sz val="11"/>
        <rFont val="宋体"/>
        <charset val="134"/>
      </rPr>
      <t>单位名称</t>
    </r>
  </si>
  <si>
    <r>
      <rPr>
        <b/>
        <sz val="11"/>
        <rFont val="Times New Roman"/>
        <charset val="134"/>
      </rPr>
      <t xml:space="preserve"> </t>
    </r>
    <r>
      <rPr>
        <b/>
        <sz val="11"/>
        <rFont val="宋体"/>
        <charset val="134"/>
      </rPr>
      <t>金额</t>
    </r>
  </si>
  <si>
    <t>摘要</t>
  </si>
  <si>
    <t>149001</t>
  </si>
  <si>
    <t>岳阳市君山区交通运输局</t>
  </si>
  <si>
    <t>解决君山区滨江路及配套设施工程项目一期（G240君山绕城公路）工程款</t>
  </si>
  <si>
    <t>解决荆江大道二期工程款</t>
  </si>
  <si>
    <t>解决自然村通水泥（沥青）路资金</t>
  </si>
  <si>
    <t>农村公路项目</t>
  </si>
  <si>
    <t>111001</t>
  </si>
  <si>
    <t>岳阳市君山区行政审批服务局</t>
  </si>
  <si>
    <t>解决政务中心平台升级改造及信息化项目建设经费</t>
  </si>
  <si>
    <t>126001</t>
  </si>
  <si>
    <t>岳阳市君山区教育局</t>
  </si>
  <si>
    <t>解决中心城区学校提质改造部分资金（君小）</t>
  </si>
  <si>
    <t>解决中心城区学校提质改造部分资金(16中园丁之家)</t>
  </si>
  <si>
    <t>126013</t>
  </si>
  <si>
    <t>岳阳市第十六中学</t>
  </si>
  <si>
    <t>解决十六中建设资金</t>
  </si>
  <si>
    <t>139001</t>
  </si>
  <si>
    <t>岳阳市君山区城市管理和综合执法局</t>
  </si>
  <si>
    <t>解决旅游路地下管网建设工程工程款</t>
  </si>
  <si>
    <t>900027</t>
  </si>
  <si>
    <t>君山区公路管理局</t>
  </si>
  <si>
    <t>解决G240线君山段大修配套资金</t>
  </si>
  <si>
    <t>138001</t>
  </si>
  <si>
    <t>岳阳市君山区住房和城乡建设局</t>
  </si>
  <si>
    <t>解决柳毅路提质改造一期工程进度款</t>
  </si>
  <si>
    <t>144006</t>
  </si>
  <si>
    <t>岳阳市君山区乡村振兴服务中心</t>
  </si>
  <si>
    <t>乡村振兴专项资金</t>
  </si>
  <si>
    <t>岳阳市君山区水利局</t>
  </si>
  <si>
    <t>解决水利建设资金(小水库除险加固)</t>
  </si>
  <si>
    <t>900023</t>
  </si>
  <si>
    <t>岳阳市君山区城市建设投资有限公司</t>
  </si>
  <si>
    <t>解决专项债券资金</t>
  </si>
  <si>
    <t>表24</t>
  </si>
  <si>
    <t>2022年度地方政府债券还本付息预算表</t>
  </si>
  <si>
    <t>地方政府债券还本</t>
  </si>
  <si>
    <t>地方政府付息</t>
  </si>
  <si>
    <t>表25</t>
  </si>
  <si>
    <t>2022年君山区一般预算“三公”经费预算表</t>
  </si>
  <si>
    <r>
      <rPr>
        <sz val="12"/>
        <rFont val="宋体"/>
        <charset val="134"/>
      </rPr>
      <t>202</t>
    </r>
    <r>
      <rPr>
        <sz val="12"/>
        <rFont val="宋体"/>
        <charset val="134"/>
      </rPr>
      <t>2</t>
    </r>
    <r>
      <rPr>
        <sz val="12"/>
        <rFont val="宋体"/>
        <charset val="134"/>
      </rPr>
      <t>年预算数</t>
    </r>
  </si>
  <si>
    <t>合   计</t>
  </si>
  <si>
    <t>因公出国（境）费</t>
  </si>
  <si>
    <t>公务用车购置及运行费</t>
  </si>
  <si>
    <t>公务用车购置费</t>
  </si>
  <si>
    <t>公务用车运行费</t>
  </si>
  <si>
    <r>
      <rPr>
        <sz val="12"/>
        <color indexed="8"/>
        <rFont val="宋体"/>
        <charset val="134"/>
      </rPr>
      <t xml:space="preserve">    根据上级和区政府部署安排，经区财政局汇总，君山区行政单位（含参照公务员法管理的事业单位）、事业单位和其他单位使用当年一般公共预算拨款（包括一般公共预算经费拨款和纳入一般公共预算管理的非税收入）安排的2022年“三公”经费预算为1872.48万元，同比下降6.2% ，其中：公务接待费1123.94万元；因公出国（境）费9万元；公务用车购置及运行维护费665.58万元。202</t>
    </r>
    <r>
      <rPr>
        <sz val="12"/>
        <color indexed="8"/>
        <rFont val="宋体"/>
        <charset val="134"/>
      </rPr>
      <t>2</t>
    </r>
    <r>
      <rPr>
        <sz val="12"/>
        <color indexed="8"/>
        <rFont val="宋体"/>
        <charset val="134"/>
      </rPr>
      <t>年君山区“三公”经费预算数同比上年下降124.89万元。</t>
    </r>
  </si>
  <si>
    <t>表26</t>
  </si>
  <si>
    <t>岳阳区君山区2022年预算绩效管理工作方案</t>
  </si>
  <si>
    <t>2022年度君山区预算绩效管理工作方案
2022年是《岳阳市预算绩效管理实施办法》实施推进年，根据省、市全面实施预算绩效管理总体目标任务，结合我区实际，特制定本工作方案。
一、工作目标
贯彻落实《岳阳市预算绩效管理实施办法》,筑牢绩效管理工作基础，硬化绩效管理责任约束，强化财审联动，主动接受人大监督，推动绩效管理扩面提质，财政资源配置效率和使用效益进一步提高，力争到2022年底基本建成全区全方位、全过程、全覆盖的预算绩效管理体系。
二、工作内容
（一）开展绩效主题培训（1-10月）
以落实《办法》及年度目标为主要内容，组织全区预算绩效管理系统开展全员多元化培训。
1.组织参加上级培训（3-5月）。市局计划在省级预算绩效管理试点县（华容县）或市直部门组织市级绩效管理现场培训，组织预算单位直接参加培训或组织区级专场培训。
2.走出去学习（6-10月）。根据省市财政审计系统安排的学习计划，组织绩效管理团队分批次赴外研讨学习。
（二）完善绩效管理制度（6-12月）
坚持绩效导向，对照省市级构建的预算绩效管理制度体系，进一步健全完善区级预算绩效管理工作机制和制度办法，引导和规范第三方参与绩效管理行为，强化绩效管理责任约束机制。
（三）加强绩效目标管理（全年）
前移绩效管理关口，试点拓展推进事前绩效评估,做优绩效目标管理，力求预算绩效目标与预算编制同步运行。
1.绩效目标申报审核（2021年10-12月）
2022年度预算绩效目标申报与审核，已于2021年10月份与部门预算编制同步启动。财政部门组织对预算绩效目标申报的跟踪审核，并指导录入预算一体化系统，必要时应组织第三方对新增重大政策和项目、基建投资项目独立开展事前绩效评估与绩效目标跟踪评价，申报质量及评价结果将作为预算编制依据。
2.绩效目标批复与公开（1-6月）
试点向区人大报送2022年度一般公共预算编制所涉及的专项支出预算绩效目标编制(草案)。待2022年度部门预算经区人大审查批准后，对标“四本”预算涉及的所有预算绩效目标与预算同步批复。预算单位在公开部门预决算时，应同步公开重点支出项目绩效目标。
（四）实施绩效跟踪监控（全年）
围绕绩效目标的实现程度和预算执行的时效性，对资金绩效运行情况实行“双监控”,实施部门整体和项目支出绩效监控全覆盖，发现问题偏差应给予及时纠正。
1.部门绩效运行监控（5-11月）
预算单位自行开展部门整体支出和项目支出绩效运行监控。并将9月底的监控情况，在10月份后五个工作日内，向财政部门报送绩效监控表，其中部门整体支出和30万以上项目支出需要报送纸质档和电子档监控表。
2.重点绩效跟踪监控（9-12月）
财政部门组织对预算单位报送的绩效运行监控情况，按监控节点进行审核和汇总，视情况选取部分重点支出的政策与项目委托第三方进行重点绩效监控，监控情况并入年度本级综合绩效评价报告，并督导将其监控结果与预算进度安排挂钩。
（五）财政支出绩效评价（4-12月）
财政支出绩效评价与预决算同步实施，全面考量所有财政资金使用的产出和效益。
1.预算单位绩效自评（4-7月）
预算单位组织对2021年度部门整体支出和项目支出开展绩效自评，撰写自评报告。自评范围应覆盖本级全部预算资金（部门整体支出和30万元以上项目支出）；自评材料及附件应于7月15日前报送区财政部门审核。在自评基础上，预算单位应针对上级管理部门及年度绩效管理要求，自行选择1-2个支出项目委托第三方开展部门重点绩效评价或重点绩效监控。针对预算单位自行开展的绩效评价报告质量，财政部门再组织第三方实施跟踪再评价；预算单位应于8月15日前将自评报告在区政府网站专栏公开。
2.财政重点绩效评价（6-12月）
财政重点绩效评价将“扩面提质”再升级，应对标省厅、市局考核要求，延伸择选涉粮资金、民生保障与财政奖补资金、政府债务以及涉及社会关注等重点支出项目。于5月底前将重点绩效评价选项（草案）报同级政府审定；7月底前按程序组织第三方开展现场绩效评价；12月底前完成绩效评价报告，并归集整编2022年度本级财政支出绩效评价工作情况综合报告，上报同级政府、人大及上级主管部门。
（六）强化评价结果应用（全年）
绩效评价有结果，评价结果有应用，逐步实施“五挂钩五约束”机制，是绩效管理实施关键，是全面实施预算绩效管理的责任落脚点。
1.落实评价结果应用整改机制（1-5月）
严格按照《岳阳市预算绩效管理实施办法》要求,健全绩效评价结果反馈和绩效问题整改主体责任机制。区财政局将协同区审计局、驻局纪检组“三组合”成立整改跟踪督导组，对标2021年绩效评价报告反馈4家被评价项目单位的问题点，逐一反馈、回头看，再问效。
2.落实绩效评价结果公开机制（1-6月）
按照“谁花钱谁担责、谁实施谁公开”原则，预算部门应针对2021年度绩效自评、监控和绩效评价发现的问题进行整改，评价结果及整改应用情况随部门决算同步公开。财政部门应归集上报的年度绩效评价结果及应用整改情况的报告，在区政府网站及时公开，做到“非涉密、全公开”，主动接受社会公众监督。
3.落实与预算安排相结合机制（1-12月）
进一步完善绩效评价结果与预算安排相结合机制，对绩效好的政策和项目原则上优先保障，对绩效一般的政策和项目督促整改，对低效无效资金一律削减或取消，对长期沉淀的资金一律收回。
4.落实省市政府绩效考评机制（12月底）
进一步深化预算绩效管理和政府绩效评估有机结合机制。做好2022年省市综合绩效评估对接工作，完善预算部门有关绩效管理考核指标。按绩效考评要求向市财政局报送年度绩效总结与佐证材料。区财政局将对标采集的考评数据上报区政府，并提请对前期绩效管理考评低效单位实施整改问责机制。
5.落实财政审计协同联动机制（全年）
结合区审计局年度审计计划，商定重点选项开展绩效评价，并将绩效管理作为年度审计重点内容,实时开展财审联合行动。针对绩效管理实施过程中发现的问题，财审协同交流成果互用，实现数据和信息共享。
三、工作要求
1.持续推进。坚持以绩效目标为龙头、执行监控为支撑、结果应用为核心，全面构建预算绩效管理问效闭环。实施环节所涉及的事前绩效评估、绩效目标管理、绩效运行监控、绩效评价及其结果应用等系列常态化工作，将按照省市相关制度及明确的规定动作要求，分步骤对点对标执行。所有政府采购项目应按要求在系统中填报绩效目标和自评。
2.责任落实。各预算单位应进一步提高对全面实施预算绩效管理的重要性认识，切实担负全面绩效管理组织责任，发挥绩效管理主体作用；加强在人员、机构和经费方面的基础保障，优化工作流程，强化标准引领，确保全面预算绩效管理延伸至资金使用终端。</t>
  </si>
  <si>
    <t>表27</t>
  </si>
  <si>
    <t>2021年乡村振兴资金公示网址汇总表</t>
  </si>
  <si>
    <t>项目名称</t>
  </si>
  <si>
    <t>网    址</t>
  </si>
  <si>
    <t>公示时间</t>
  </si>
  <si>
    <t>乡村振兴资金网址：</t>
  </si>
  <si>
    <t>http://www.junshan.gov.cn/32415/40825/40890/40891/42952/index.htm</t>
  </si>
  <si>
    <t>一、乡村振兴相关政策文件</t>
  </si>
  <si>
    <t>国务院办公厅关于进一步做好困难群众基本生活保障有关工作的通知 国办发明电〔2021〕2号</t>
  </si>
  <si>
    <t>http://www.junshan.gov.cn/32415/40825/40890/40891/40893/content_1787991.html</t>
  </si>
  <si>
    <t>2021、1、27</t>
  </si>
  <si>
    <t>国务院办公厅关于进一步优化地方政务服务便民热线的指导意见</t>
  </si>
  <si>
    <t>http://www.junshan.gov.cn/32415/40825/40890/40891/40895/content_1787993.html</t>
  </si>
  <si>
    <t>中华人民共和国乡村振兴促进法</t>
  </si>
  <si>
    <t>http://www.junshan.gov.cn/32415/40825/40890/40891/40893/content_1874354.html</t>
  </si>
  <si>
    <t>2021、5、10</t>
  </si>
  <si>
    <t xml:space="preserve">湖南省人民政府办公厅关于加强村庄规划工作 服务全面推进乡村振兴的通知湘政办发〔2021〕29号
</t>
  </si>
  <si>
    <t>http://www.junshan.gov.cn/32415/40825/40890/40891/40893/content_1836887.html</t>
  </si>
  <si>
    <t>2021、7、20</t>
  </si>
  <si>
    <t>湖南省继续大力实施消费帮扶巩固拓展脱贫攻坚成果的实施意见 湘发改西开〔2021〕726号</t>
  </si>
  <si>
    <t>http://www.junshan.gov.cn/32415/40825/40890/40891/42950/content_1861067.html</t>
  </si>
  <si>
    <t>2021、10、11</t>
  </si>
  <si>
    <t>省委省政府发布《关于全面推进乡村振兴 加快农业农村现代化的实施意见》</t>
  </si>
  <si>
    <t>http://www.junshan.gov.cn/32415/40825/40890/40891/40893/content_1901883.html</t>
  </si>
  <si>
    <t>2022、1、10</t>
  </si>
  <si>
    <t>关于印发《君山区财政衔接推进乡村振兴补助资金管理办法》的通知</t>
  </si>
  <si>
    <t>http://www.junshan.gov.cn/32415/40825/40890/40891/42952/content_1889861.html</t>
  </si>
  <si>
    <t>2021、8、30</t>
  </si>
  <si>
    <t>二、乡村振兴资金分配方案</t>
  </si>
  <si>
    <t>关于拨付人居环境整治专项扶贫资金的请示</t>
  </si>
  <si>
    <t>http://www.junshan.gov.cn/32415/40825/40890/40891/42952/content_1823266.html</t>
  </si>
  <si>
    <t>2021、2、1</t>
  </si>
  <si>
    <t>2021年中央、省、市级衔接资金分配方案（一） 君乡发[2021]2号</t>
  </si>
  <si>
    <t>http://www.junshan.gov.cn/32415/40825/40890/40891/42952/content_1828003.html</t>
  </si>
  <si>
    <t>2021、6、16</t>
  </si>
  <si>
    <t>2021年中央财政衔接资金分配方案（二） 君乡发〔2021〕3号</t>
  </si>
  <si>
    <t>http://www.junshan.gov.cn/32415/40825/40890/40891/42952/content_1838999.html</t>
  </si>
  <si>
    <t>2021、7、7</t>
  </si>
  <si>
    <t>2021年区级财政衔接资金分配方案（三） 君乡发〔2021〕4号</t>
  </si>
  <si>
    <t>http://www.junshan.gov.cn/32415/40825/40890/40891/42952/content_1855260.html</t>
  </si>
  <si>
    <t>2021、8、19</t>
  </si>
  <si>
    <t>2021年省级财政衔接资金分配方案（四） 君乡发〔2021〕5号</t>
  </si>
  <si>
    <t>http://www.junshan.gov.cn/32415/40825/40890/40891/42952/content_1855268.html</t>
  </si>
  <si>
    <t>2021、9、8</t>
  </si>
  <si>
    <t>2021年区级财政衔接资金（追加）分配方案（五） 君乡发〔2021〕6号</t>
  </si>
  <si>
    <t>http://www.junshan.gov.cn/32415/40825/40890/40891/42952/content_1857683.html</t>
  </si>
  <si>
    <t>2021、9、27</t>
  </si>
  <si>
    <t>2021年省级财政衔接资金分配方案（六） 君乡发〔2021〕9号</t>
  </si>
  <si>
    <t>http://www.junshan.gov.cn/32415/40825/40890/40891/42952/content_1874691.html</t>
  </si>
  <si>
    <t>2021、11、1</t>
  </si>
  <si>
    <t>2021年省级财政衔接资金分配方案（七） 君乡发〔2021〕10号</t>
  </si>
  <si>
    <t>http://www.junshan.gov.cn/32415/40825/40890/40891/42952/content_1874690.html</t>
  </si>
  <si>
    <t>2021、11、10</t>
  </si>
  <si>
    <t>2021年度中央追加财政衔接推进乡村振兴补助资金分配方案（八） 君乡发〔2021〕11号</t>
  </si>
  <si>
    <t>http://www.junshan.gov.cn/32415/40825/40890/40891/42952/content_1882342.html</t>
  </si>
  <si>
    <t>2021、11、23</t>
  </si>
  <si>
    <t>2021年度市级财政衔接推进乡村振兴补助资金分配方案（九） 君乡发〔2021〕12号</t>
  </si>
  <si>
    <t>http://www.junshan.gov.cn/32415/40825/40890/40891/42952/content_1886837.html</t>
  </si>
  <si>
    <t>2021、12、26</t>
  </si>
  <si>
    <t>三、乡村振兴项目库</t>
  </si>
  <si>
    <t>关于2021年巩固拓展脱贫攻坚成果和乡村振兴有效衔接项目库审定结果的公示</t>
  </si>
  <si>
    <t>http://www.junshan.gov.cn/32415/40825/40890/40891/42952/content_1828073.html</t>
  </si>
  <si>
    <t>2021、5、19</t>
  </si>
  <si>
    <t>关于2021年巩固拓展脱贫攻坚成果和乡村振兴有效衔接项目库审定结果的公告</t>
  </si>
  <si>
    <t>http://www.junshan.gov.cn/32415/40825/40890/40891/42952/content_1828013.html</t>
  </si>
  <si>
    <t>2021、6、3</t>
  </si>
  <si>
    <t>关于调整2021年巩固拓展脱贫攻坚成果同乡村振兴有效衔接项目库的公示</t>
  </si>
  <si>
    <t>http://www.junshan.gov.cn/32415/40825/40890/40891/42952/content_1857685.html</t>
  </si>
  <si>
    <t>2021、9、26</t>
  </si>
  <si>
    <t>关于调整2021年巩固拓展脱贫攻坚成果同乡村振兴有效衔接项目库的公告</t>
  </si>
  <si>
    <t>http://www.junshan.gov.cn/32415/40825/40890/40891/42952/content_1861197.html</t>
  </si>
  <si>
    <t>2021、10、8</t>
  </si>
  <si>
    <t>关于2022年巩固拓展脱贫攻坚成果和乡村振兴有效衔接项目库审定结果的公示</t>
  </si>
  <si>
    <t>http://www.junshan.gov.cn/32415/40825/40890/40891/42952/content_1889757.html</t>
  </si>
  <si>
    <t>2021、11、16</t>
  </si>
  <si>
    <t>关于2022年巩固拓展脱贫攻坚成果和乡村振兴有效衔接项目计划的公示</t>
  </si>
  <si>
    <t>http://www.junshan.gov.cn/32415/40825/40890/40891/42952/content_1889758.html</t>
  </si>
  <si>
    <t>2021、11、26</t>
  </si>
  <si>
    <t>关于2022年巩固拓展脱贫攻坚成果和乡村振兴有效衔接项目库审定结果的公告</t>
  </si>
  <si>
    <t>http://www.junshan.gov.cn/32415/40825/40890/40891/42952/content_1889822.html</t>
  </si>
  <si>
    <t>关于2021年巩固拓展脱贫攻坚成果同乡村振兴有效衔接项目库完成情况的公示</t>
  </si>
  <si>
    <t>http://www.junshan.gov.cn/32415/40825/40890/40891/42952/content_1889595.html</t>
  </si>
  <si>
    <t>2021、11、30</t>
  </si>
  <si>
    <t>四、其他：</t>
  </si>
  <si>
    <t>回首我们一起走过的2020！（脱贫攻坚篇</t>
  </si>
  <si>
    <t>http://www.junshan.gov.cn/32415/40825/40890/40891/40894/content_1788000.html</t>
  </si>
  <si>
    <t>马志光到联点企业项目开展帮扶督导工作</t>
  </si>
  <si>
    <t>http://www.junshan.gov.cn/32415/40825/40890/40891/40894/content_1807207.html</t>
  </si>
  <si>
    <t>2021、4、12</t>
  </si>
  <si>
    <t>关于乡村振兴重点帮扶村审定结果的公示</t>
  </si>
  <si>
    <t>http://www.junshan.gov.cn/32415/40825/40890/40891/42952/content_1803800.html</t>
  </si>
  <si>
    <t>2021、4、1</t>
  </si>
</sst>
</file>

<file path=xl/styles.xml><?xml version="1.0" encoding="utf-8"?>
<styleSheet xmlns="http://schemas.openxmlformats.org/spreadsheetml/2006/main">
  <numFmts count="1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Red]\(#,##0\)"/>
    <numFmt numFmtId="177" formatCode="0_ "/>
    <numFmt numFmtId="178" formatCode="0_);[Red]\(0\)"/>
    <numFmt numFmtId="179" formatCode="#,##0.0000_ "/>
    <numFmt numFmtId="180" formatCode="0.00_);[Red]\(0.00\)"/>
    <numFmt numFmtId="181" formatCode="0.00_ "/>
  </numFmts>
  <fonts count="99">
    <font>
      <sz val="12"/>
      <name val="宋体"/>
      <charset val="134"/>
    </font>
    <font>
      <sz val="11"/>
      <color theme="1"/>
      <name val="宋体"/>
      <charset val="134"/>
      <scheme val="minor"/>
    </font>
    <font>
      <b/>
      <sz val="12"/>
      <name val="宋体"/>
      <charset val="134"/>
    </font>
    <font>
      <sz val="11"/>
      <name val="宋体"/>
      <charset val="134"/>
      <scheme val="minor"/>
    </font>
    <font>
      <sz val="10"/>
      <color theme="1"/>
      <name val="宋体"/>
      <charset val="134"/>
      <scheme val="minor"/>
    </font>
    <font>
      <b/>
      <sz val="18"/>
      <name val="宋体"/>
      <charset val="134"/>
    </font>
    <font>
      <b/>
      <sz val="12"/>
      <name val="仿宋"/>
      <charset val="134"/>
    </font>
    <font>
      <b/>
      <sz val="10"/>
      <name val="仿宋"/>
      <charset val="134"/>
    </font>
    <font>
      <u/>
      <sz val="12"/>
      <color theme="10"/>
      <name val="宋体"/>
      <charset val="134"/>
    </font>
    <font>
      <sz val="12"/>
      <name val="仿宋"/>
      <charset val="134"/>
    </font>
    <font>
      <sz val="10"/>
      <name val="仿宋"/>
      <charset val="134"/>
    </font>
    <font>
      <u/>
      <sz val="12"/>
      <name val="宋体"/>
      <charset val="134"/>
    </font>
    <font>
      <b/>
      <sz val="18"/>
      <name val="宋体"/>
      <charset val="134"/>
      <scheme val="minor"/>
    </font>
    <font>
      <sz val="16"/>
      <name val="宋体"/>
      <charset val="134"/>
    </font>
    <font>
      <b/>
      <sz val="24"/>
      <name val="宋体"/>
      <charset val="134"/>
      <scheme val="minor"/>
    </font>
    <font>
      <b/>
      <sz val="18"/>
      <name val="Times New Roman"/>
      <charset val="134"/>
    </font>
    <font>
      <sz val="16"/>
      <name val="仿宋_GB2312"/>
      <charset val="134"/>
    </font>
    <font>
      <sz val="16"/>
      <name val="黑体"/>
      <charset val="134"/>
    </font>
    <font>
      <b/>
      <sz val="16"/>
      <name val="楷体_GB2312"/>
      <charset val="134"/>
    </font>
    <font>
      <b/>
      <sz val="16"/>
      <name val="仿宋_GB2312"/>
      <charset val="134"/>
    </font>
    <font>
      <b/>
      <sz val="18"/>
      <color theme="1"/>
      <name val="宋体"/>
      <charset val="134"/>
    </font>
    <font>
      <sz val="12"/>
      <name val="宋体"/>
      <charset val="134"/>
      <scheme val="minor"/>
    </font>
    <font>
      <sz val="12"/>
      <color indexed="8"/>
      <name val="宋体"/>
      <charset val="134"/>
    </font>
    <font>
      <b/>
      <sz val="18"/>
      <color theme="1"/>
      <name val="宋体"/>
      <charset val="134"/>
      <scheme val="minor"/>
    </font>
    <font>
      <sz val="11"/>
      <name val="宋体"/>
      <charset val="134"/>
    </font>
    <font>
      <sz val="10"/>
      <color indexed="10"/>
      <name val="宋体"/>
      <charset val="134"/>
    </font>
    <font>
      <sz val="12"/>
      <color indexed="10"/>
      <name val="宋体"/>
      <charset val="134"/>
    </font>
    <font>
      <sz val="20"/>
      <name val="黑体"/>
      <charset val="134"/>
    </font>
    <font>
      <b/>
      <sz val="20"/>
      <name val="仿宋_GB2312"/>
      <charset val="134"/>
    </font>
    <font>
      <sz val="10"/>
      <name val="宋体"/>
      <charset val="134"/>
    </font>
    <font>
      <b/>
      <sz val="11"/>
      <name val="宋体"/>
      <charset val="134"/>
    </font>
    <font>
      <b/>
      <sz val="11"/>
      <name val="Times New Roman"/>
      <charset val="134"/>
    </font>
    <font>
      <sz val="11"/>
      <name val="Arial"/>
      <charset val="134"/>
    </font>
    <font>
      <b/>
      <sz val="20"/>
      <color theme="1"/>
      <name val="宋体"/>
      <charset val="134"/>
    </font>
    <font>
      <sz val="12"/>
      <name val="黑体"/>
      <charset val="134"/>
    </font>
    <font>
      <sz val="11"/>
      <name val="黑体"/>
      <charset val="134"/>
    </font>
    <font>
      <b/>
      <sz val="9"/>
      <name val="宋体"/>
      <charset val="134"/>
    </font>
    <font>
      <b/>
      <sz val="12"/>
      <name val="Times New Roman"/>
      <charset val="134"/>
    </font>
    <font>
      <sz val="12"/>
      <name val="Times New Roman"/>
      <charset val="134"/>
    </font>
    <font>
      <sz val="11"/>
      <name val="Times New Roman"/>
      <charset val="134"/>
    </font>
    <font>
      <b/>
      <sz val="11"/>
      <name val="宋体"/>
      <charset val="134"/>
      <scheme val="minor"/>
    </font>
    <font>
      <b/>
      <sz val="11"/>
      <name val="黑体"/>
      <charset val="134"/>
    </font>
    <font>
      <b/>
      <sz val="16"/>
      <name val="宋体"/>
      <charset val="134"/>
    </font>
    <font>
      <b/>
      <sz val="10"/>
      <name val="宋体"/>
      <charset val="134"/>
    </font>
    <font>
      <sz val="10"/>
      <name val="Times New Roman"/>
      <charset val="134"/>
    </font>
    <font>
      <b/>
      <sz val="9"/>
      <name val="SimSun"/>
      <charset val="134"/>
    </font>
    <font>
      <sz val="9"/>
      <name val="SimSun"/>
      <charset val="134"/>
    </font>
    <font>
      <sz val="11"/>
      <name val="宋体"/>
      <charset val="134"/>
      <scheme val="major"/>
    </font>
    <font>
      <sz val="11"/>
      <color rgb="FFFF0000"/>
      <name val="宋体"/>
      <charset val="134"/>
      <scheme val="major"/>
    </font>
    <font>
      <sz val="11"/>
      <color rgb="FFFF0000"/>
      <name val="宋体"/>
      <charset val="134"/>
      <scheme val="minor"/>
    </font>
    <font>
      <b/>
      <sz val="24"/>
      <name val="宋体"/>
      <charset val="134"/>
    </font>
    <font>
      <sz val="15"/>
      <name val="黑体"/>
      <charset val="134"/>
    </font>
    <font>
      <sz val="15"/>
      <name val="仿宋_GB2312"/>
      <charset val="134"/>
    </font>
    <font>
      <sz val="14"/>
      <name val="仿宋_GB2312"/>
      <charset val="134"/>
    </font>
    <font>
      <sz val="11"/>
      <color indexed="17"/>
      <name val="宋体"/>
      <charset val="134"/>
    </font>
    <font>
      <sz val="11"/>
      <color indexed="8"/>
      <name val="宋体"/>
      <charset val="134"/>
    </font>
    <font>
      <sz val="9"/>
      <name val="宋体"/>
      <charset val="134"/>
    </font>
    <font>
      <sz val="11"/>
      <color theme="1"/>
      <name val="宋体"/>
      <charset val="0"/>
      <scheme val="minor"/>
    </font>
    <font>
      <sz val="11"/>
      <color indexed="20"/>
      <name val="宋体"/>
      <charset val="134"/>
    </font>
    <font>
      <b/>
      <sz val="15"/>
      <color indexed="56"/>
      <name val="宋体"/>
      <charset val="134"/>
    </font>
    <font>
      <b/>
      <sz val="18"/>
      <color indexed="56"/>
      <name val="宋体"/>
      <charset val="134"/>
    </font>
    <font>
      <sz val="12"/>
      <color indexed="20"/>
      <name val="宋体"/>
      <charset val="134"/>
    </font>
    <font>
      <sz val="11"/>
      <color indexed="20"/>
      <name val="Tahoma"/>
      <charset val="134"/>
    </font>
    <font>
      <sz val="10"/>
      <name val="Geneva"/>
      <charset val="134"/>
    </font>
    <font>
      <sz val="11"/>
      <color indexed="52"/>
      <name val="宋体"/>
      <charset val="134"/>
    </font>
    <font>
      <sz val="11"/>
      <color indexed="9"/>
      <name val="宋体"/>
      <charset val="134"/>
    </font>
    <font>
      <sz val="11"/>
      <color rgb="FF3F3F76"/>
      <name val="宋体"/>
      <charset val="0"/>
      <scheme val="minor"/>
    </font>
    <font>
      <b/>
      <sz val="11"/>
      <color theme="3"/>
      <name val="宋体"/>
      <charset val="134"/>
      <scheme val="minor"/>
    </font>
    <font>
      <b/>
      <sz val="11"/>
      <color indexed="63"/>
      <name val="宋体"/>
      <charset val="134"/>
    </font>
    <font>
      <b/>
      <sz val="11"/>
      <color indexed="56"/>
      <name val="宋体"/>
      <charset val="134"/>
    </font>
    <font>
      <sz val="11"/>
      <color rgb="FF9C0006"/>
      <name val="宋体"/>
      <charset val="0"/>
      <scheme val="minor"/>
    </font>
    <font>
      <u/>
      <sz val="11"/>
      <color rgb="FF800080"/>
      <name val="宋体"/>
      <charset val="0"/>
      <scheme val="minor"/>
    </font>
    <font>
      <sz val="11"/>
      <color theme="0"/>
      <name val="宋体"/>
      <charset val="0"/>
      <scheme val="minor"/>
    </font>
    <font>
      <b/>
      <sz val="10"/>
      <name val="Arial"/>
      <charset val="134"/>
    </font>
    <font>
      <sz val="10"/>
      <name val="Helv"/>
      <charset val="134"/>
    </font>
    <font>
      <sz val="11"/>
      <color indexed="17"/>
      <name val="Tahoma"/>
      <charset val="134"/>
    </font>
    <font>
      <sz val="11"/>
      <color indexed="60"/>
      <name val="宋体"/>
      <charset val="134"/>
    </font>
    <font>
      <i/>
      <sz val="11"/>
      <color indexed="23"/>
      <name val="宋体"/>
      <charset val="134"/>
    </font>
    <font>
      <b/>
      <sz val="11"/>
      <color rgb="FF3F3F3F"/>
      <name val="宋体"/>
      <charset val="0"/>
      <scheme val="minor"/>
    </font>
    <font>
      <sz val="11"/>
      <color rgb="FFFF0000"/>
      <name val="宋体"/>
      <charset val="0"/>
      <scheme val="minor"/>
    </font>
    <font>
      <sz val="11"/>
      <color indexed="10"/>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0"/>
      <name val="Arial"/>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9"/>
      <name val="宋体"/>
      <charset val="134"/>
    </font>
    <font>
      <b/>
      <sz val="11"/>
      <color indexed="52"/>
      <name val="宋体"/>
      <charset val="134"/>
    </font>
    <font>
      <sz val="10"/>
      <color indexed="8"/>
      <name val="Arial"/>
      <charset val="134"/>
    </font>
    <font>
      <b/>
      <sz val="13"/>
      <color indexed="56"/>
      <name val="宋体"/>
      <charset val="134"/>
    </font>
    <font>
      <b/>
      <sz val="11"/>
      <color indexed="8"/>
      <name val="宋体"/>
      <charset val="134"/>
    </font>
    <font>
      <sz val="12"/>
      <color indexed="17"/>
      <name val="宋体"/>
      <charset val="134"/>
    </font>
    <font>
      <sz val="11"/>
      <color indexed="62"/>
      <name val="宋体"/>
      <charset val="134"/>
    </font>
  </fonts>
  <fills count="5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890133365886"/>
        <bgColor indexed="64"/>
      </patternFill>
    </fill>
    <fill>
      <patternFill patternType="solid">
        <fgColor theme="8" tint="0.799981688894314"/>
        <bgColor indexed="64"/>
      </patternFill>
    </fill>
    <fill>
      <patternFill patternType="solid">
        <fgColor indexed="42"/>
        <bgColor indexed="64"/>
      </patternFill>
    </fill>
    <fill>
      <patternFill patternType="solid">
        <fgColor theme="6" tint="0.599993896298105"/>
        <bgColor indexed="64"/>
      </patternFill>
    </fill>
    <fill>
      <patternFill patternType="solid">
        <fgColor indexed="45"/>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27"/>
        <bgColor indexed="64"/>
      </patternFill>
    </fill>
    <fill>
      <patternFill patternType="solid">
        <fgColor rgb="FFFFCC99"/>
        <bgColor indexed="64"/>
      </patternFill>
    </fill>
    <fill>
      <patternFill patternType="solid">
        <fgColor indexed="10"/>
        <bgColor indexed="64"/>
      </patternFill>
    </fill>
    <fill>
      <patternFill patternType="solid">
        <fgColor indexed="44"/>
        <bgColor indexed="64"/>
      </patternFill>
    </fill>
    <fill>
      <patternFill patternType="solid">
        <fgColor indexed="31"/>
        <bgColor indexed="64"/>
      </patternFill>
    </fill>
    <fill>
      <patternFill patternType="solid">
        <fgColor indexed="36"/>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indexed="22"/>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rgb="FFFFC7CE"/>
        <bgColor indexed="64"/>
      </patternFill>
    </fill>
    <fill>
      <patternFill patternType="solid">
        <fgColor indexed="52"/>
        <bgColor indexed="64"/>
      </patternFill>
    </fill>
    <fill>
      <patternFill patternType="solid">
        <fgColor indexed="62"/>
        <bgColor indexed="64"/>
      </patternFill>
    </fill>
    <fill>
      <patternFill patternType="solid">
        <fgColor indexed="53"/>
        <bgColor indexed="64"/>
      </patternFill>
    </fill>
    <fill>
      <patternFill patternType="solid">
        <fgColor theme="9"/>
        <bgColor indexed="64"/>
      </patternFill>
    </fill>
    <fill>
      <patternFill patternType="solid">
        <fgColor indexed="51"/>
        <bgColor indexed="64"/>
      </patternFill>
    </fill>
    <fill>
      <patternFill patternType="solid">
        <fgColor rgb="FFFFFFCC"/>
        <bgColor indexed="64"/>
      </patternFill>
    </fill>
    <fill>
      <patternFill patternType="solid">
        <fgColor theme="6" tint="0.399975585192419"/>
        <bgColor indexed="64"/>
      </patternFill>
    </fill>
    <fill>
      <patternFill patternType="solid">
        <fgColor indexed="43"/>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indexed="5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57"/>
        <bgColor indexed="64"/>
      </patternFill>
    </fill>
    <fill>
      <patternFill patternType="solid">
        <fgColor indexed="26"/>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top/>
      <bottom style="thick">
        <color indexed="62"/>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indexed="30"/>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1888">
    <xf numFmtId="0" fontId="0" fillId="0" borderId="0"/>
    <xf numFmtId="42" fontId="1"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55" fillId="16" borderId="0" applyNumberFormat="0" applyBorder="0" applyAlignment="0" applyProtection="0">
      <alignment vertical="center"/>
    </xf>
    <xf numFmtId="0" fontId="64" fillId="0" borderId="20" applyNumberFormat="0" applyFill="0" applyAlignment="0" applyProtection="0">
      <alignment vertical="center"/>
    </xf>
    <xf numFmtId="0" fontId="0" fillId="0" borderId="0">
      <alignment vertical="center"/>
    </xf>
    <xf numFmtId="0" fontId="0" fillId="0" borderId="0"/>
    <xf numFmtId="0" fontId="0" fillId="0" borderId="0"/>
    <xf numFmtId="0" fontId="56" fillId="0" borderId="0">
      <alignment vertical="center"/>
    </xf>
    <xf numFmtId="0" fontId="57" fillId="18" borderId="0" applyNumberFormat="0" applyBorder="0" applyAlignment="0" applyProtection="0">
      <alignment vertical="center"/>
    </xf>
    <xf numFmtId="0" fontId="0" fillId="0" borderId="0"/>
    <xf numFmtId="0" fontId="68" fillId="20" borderId="23" applyNumberFormat="0" applyAlignment="0" applyProtection="0">
      <alignment vertical="center"/>
    </xf>
    <xf numFmtId="0" fontId="65" fillId="14" borderId="0" applyNumberFormat="0" applyBorder="0" applyAlignment="0" applyProtection="0">
      <alignment vertical="center"/>
    </xf>
    <xf numFmtId="0" fontId="66" fillId="13" borderId="2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44" fontId="1"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1" fontId="1"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7" fillId="7" borderId="0" applyNumberFormat="0" applyBorder="0" applyAlignment="0" applyProtection="0">
      <alignment vertical="center"/>
    </xf>
    <xf numFmtId="0" fontId="0" fillId="0" borderId="0"/>
    <xf numFmtId="0" fontId="70" fillId="24" borderId="0" applyNumberFormat="0" applyBorder="0" applyAlignment="0" applyProtection="0">
      <alignment vertical="center"/>
    </xf>
    <xf numFmtId="0" fontId="54"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43" fontId="1" fillId="0" borderId="0" applyFont="0" applyFill="0" applyBorder="0" applyAlignment="0" applyProtection="0">
      <alignment vertical="center"/>
    </xf>
    <xf numFmtId="0" fontId="0" fillId="0" borderId="0">
      <alignment vertical="center"/>
    </xf>
    <xf numFmtId="0" fontId="72" fillId="31" borderId="0" applyNumberFormat="0" applyBorder="0" applyAlignment="0" applyProtection="0">
      <alignment vertical="center"/>
    </xf>
    <xf numFmtId="0" fontId="0" fillId="0" borderId="0"/>
    <xf numFmtId="0" fontId="0" fillId="0" borderId="0"/>
    <xf numFmtId="0" fontId="0" fillId="0" borderId="0">
      <alignment vertical="center"/>
    </xf>
    <xf numFmtId="0" fontId="65" fillId="25" borderId="0" applyNumberFormat="0" applyBorder="0" applyAlignment="0" applyProtection="0">
      <alignment vertical="center"/>
    </xf>
    <xf numFmtId="0" fontId="8" fillId="0" borderId="0" applyNumberFormat="0" applyFill="0" applyBorder="0" applyAlignment="0" applyProtection="0"/>
    <xf numFmtId="0" fontId="0" fillId="0" borderId="0"/>
    <xf numFmtId="0" fontId="0" fillId="0" borderId="0">
      <alignment vertical="center"/>
    </xf>
    <xf numFmtId="9" fontId="1" fillId="0" borderId="0" applyFont="0" applyFill="0" applyBorder="0" applyAlignment="0" applyProtection="0">
      <alignment vertical="center"/>
    </xf>
    <xf numFmtId="0" fontId="0" fillId="0" borderId="0"/>
    <xf numFmtId="0" fontId="61" fillId="8" borderId="0" applyNumberFormat="0" applyBorder="0" applyAlignment="0" applyProtection="0">
      <alignment vertical="center"/>
    </xf>
    <xf numFmtId="0" fontId="71" fillId="0" borderId="0" applyNumberFormat="0" applyFill="0" applyBorder="0" applyAlignment="0" applyProtection="0">
      <alignment vertical="center"/>
    </xf>
    <xf numFmtId="0" fontId="65" fillId="21" borderId="0" applyNumberFormat="0" applyBorder="0" applyAlignment="0" applyProtection="0">
      <alignment vertical="center"/>
    </xf>
    <xf numFmtId="0" fontId="0" fillId="0" borderId="0">
      <alignment vertical="center"/>
    </xf>
    <xf numFmtId="0" fontId="1" fillId="30"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72" fillId="33" borderId="0" applyNumberFormat="0" applyBorder="0" applyAlignment="0" applyProtection="0">
      <alignment vertical="center"/>
    </xf>
    <xf numFmtId="0" fontId="0" fillId="0" borderId="0">
      <alignment vertical="center"/>
    </xf>
    <xf numFmtId="0" fontId="0" fillId="0" borderId="0"/>
    <xf numFmtId="0" fontId="0" fillId="0" borderId="0"/>
    <xf numFmtId="0" fontId="6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79" fillId="0" borderId="0" applyNumberFormat="0" applyFill="0" applyBorder="0" applyAlignment="0" applyProtection="0">
      <alignment vertical="center"/>
    </xf>
    <xf numFmtId="0" fontId="65" fillId="21" borderId="0" applyNumberFormat="0" applyBorder="0" applyAlignment="0" applyProtection="0">
      <alignment vertical="center"/>
    </xf>
    <xf numFmtId="0" fontId="0" fillId="0" borderId="0">
      <alignment vertical="center"/>
    </xf>
    <xf numFmtId="0" fontId="81" fillId="0" borderId="0" applyNumberFormat="0" applyFill="0" applyBorder="0" applyAlignment="0" applyProtection="0">
      <alignment vertical="center"/>
    </xf>
    <xf numFmtId="0" fontId="0" fillId="0" borderId="0">
      <alignment vertical="center"/>
    </xf>
    <xf numFmtId="0" fontId="82" fillId="0" borderId="0" applyNumberFormat="0" applyFill="0" applyBorder="0" applyAlignment="0" applyProtection="0">
      <alignment vertical="center"/>
    </xf>
    <xf numFmtId="0" fontId="0" fillId="0" borderId="0">
      <alignment vertical="center"/>
    </xf>
    <xf numFmtId="0" fontId="0" fillId="0" borderId="0"/>
    <xf numFmtId="0" fontId="83" fillId="0" borderId="26" applyNumberFormat="0" applyFill="0" applyAlignment="0" applyProtection="0">
      <alignment vertical="center"/>
    </xf>
    <xf numFmtId="0" fontId="0" fillId="0" borderId="0"/>
    <xf numFmtId="0" fontId="84" fillId="0" borderId="26" applyNumberFormat="0" applyFill="0" applyAlignment="0" applyProtection="0">
      <alignment vertical="center"/>
    </xf>
    <xf numFmtId="0" fontId="0" fillId="0" borderId="0"/>
    <xf numFmtId="0" fontId="0" fillId="0" borderId="0">
      <alignment vertical="center"/>
    </xf>
    <xf numFmtId="0" fontId="72" fillId="35" borderId="0" applyNumberFormat="0" applyBorder="0" applyAlignment="0" applyProtection="0">
      <alignment vertical="center"/>
    </xf>
    <xf numFmtId="0" fontId="62" fillId="8" borderId="0" applyNumberFormat="0" applyBorder="0" applyAlignment="0" applyProtection="0">
      <alignment vertical="center"/>
    </xf>
    <xf numFmtId="0" fontId="67" fillId="0" borderId="22" applyNumberFormat="0" applyFill="0" applyAlignment="0" applyProtection="0">
      <alignment vertical="center"/>
    </xf>
    <xf numFmtId="0" fontId="0" fillId="0" borderId="0"/>
    <xf numFmtId="0" fontId="0" fillId="0" borderId="0">
      <alignment vertical="center"/>
    </xf>
    <xf numFmtId="0" fontId="72" fillId="36" borderId="0" applyNumberFormat="0" applyBorder="0" applyAlignment="0" applyProtection="0">
      <alignment vertical="center"/>
    </xf>
    <xf numFmtId="0" fontId="78" fillId="34" borderId="25" applyNumberFormat="0" applyAlignment="0" applyProtection="0">
      <alignment vertical="center"/>
    </xf>
    <xf numFmtId="0" fontId="54" fillId="6" borderId="0" applyNumberFormat="0" applyBorder="0" applyAlignment="0" applyProtection="0">
      <alignment vertical="center"/>
    </xf>
    <xf numFmtId="0" fontId="0" fillId="0" borderId="0"/>
    <xf numFmtId="0" fontId="86" fillId="34" borderId="2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5" fillId="22" borderId="0" applyNumberFormat="0" applyBorder="0" applyAlignment="0" applyProtection="0">
      <alignment vertical="center"/>
    </xf>
    <xf numFmtId="0" fontId="0" fillId="0" borderId="0">
      <alignment vertical="center"/>
    </xf>
    <xf numFmtId="0" fontId="87" fillId="37" borderId="27" applyNumberFormat="0" applyAlignment="0" applyProtection="0">
      <alignment vertical="center"/>
    </xf>
    <xf numFmtId="0" fontId="0" fillId="0" borderId="0"/>
    <xf numFmtId="0" fontId="57" fillId="38" borderId="0" applyNumberFormat="0" applyBorder="0" applyAlignment="0" applyProtection="0">
      <alignment vertical="center"/>
    </xf>
    <xf numFmtId="0" fontId="72" fillId="39" borderId="0" applyNumberFormat="0" applyBorder="0" applyAlignment="0" applyProtection="0">
      <alignment vertical="center"/>
    </xf>
    <xf numFmtId="0" fontId="88" fillId="0" borderId="29" applyNumberFormat="0" applyFill="0" applyAlignment="0" applyProtection="0">
      <alignment vertical="center"/>
    </xf>
    <xf numFmtId="0" fontId="62" fillId="8" borderId="0" applyNumberFormat="0" applyBorder="0" applyAlignment="0" applyProtection="0">
      <alignment vertical="center"/>
    </xf>
    <xf numFmtId="0" fontId="0" fillId="0" borderId="0">
      <alignment vertical="center"/>
    </xf>
    <xf numFmtId="0" fontId="89" fillId="0" borderId="30" applyNumberFormat="0" applyFill="0" applyAlignment="0" applyProtection="0">
      <alignment vertical="center"/>
    </xf>
    <xf numFmtId="0" fontId="0" fillId="0" borderId="0">
      <alignment vertical="center"/>
    </xf>
    <xf numFmtId="0" fontId="90" fillId="40" borderId="0" applyNumberFormat="0" applyBorder="0" applyAlignment="0" applyProtection="0">
      <alignment vertical="center"/>
    </xf>
    <xf numFmtId="0" fontId="0" fillId="0" borderId="0">
      <alignment vertical="center"/>
    </xf>
    <xf numFmtId="0" fontId="0" fillId="0" borderId="0"/>
    <xf numFmtId="0" fontId="54" fillId="6" borderId="0" applyNumberFormat="0" applyBorder="0" applyAlignment="0" applyProtection="0">
      <alignment vertical="center"/>
    </xf>
    <xf numFmtId="0" fontId="0" fillId="0" borderId="0">
      <alignment vertical="center"/>
    </xf>
    <xf numFmtId="0" fontId="55" fillId="6" borderId="0" applyNumberFormat="0" applyBorder="0" applyAlignment="0" applyProtection="0">
      <alignment vertical="center"/>
    </xf>
    <xf numFmtId="0" fontId="91" fillId="42" borderId="0" applyNumberFormat="0" applyBorder="0" applyAlignment="0" applyProtection="0">
      <alignment vertical="center"/>
    </xf>
    <xf numFmtId="0" fontId="0" fillId="0" borderId="0"/>
    <xf numFmtId="0" fontId="0" fillId="0" borderId="0">
      <alignment vertical="center"/>
    </xf>
    <xf numFmtId="0" fontId="57" fillId="5" borderId="0" applyNumberFormat="0" applyBorder="0" applyAlignment="0" applyProtection="0">
      <alignment vertical="center"/>
    </xf>
    <xf numFmtId="0" fontId="92" fillId="43" borderId="31" applyNumberFormat="0" applyAlignment="0" applyProtection="0">
      <alignment vertical="center"/>
    </xf>
    <xf numFmtId="0" fontId="0" fillId="0" borderId="0"/>
    <xf numFmtId="0" fontId="0" fillId="0" borderId="0"/>
    <xf numFmtId="0" fontId="72" fillId="41" borderId="0" applyNumberFormat="0" applyBorder="0" applyAlignment="0" applyProtection="0">
      <alignment vertical="center"/>
    </xf>
    <xf numFmtId="0" fontId="57" fillId="44" borderId="0" applyNumberFormat="0" applyBorder="0" applyAlignment="0" applyProtection="0">
      <alignment vertical="center"/>
    </xf>
    <xf numFmtId="0" fontId="64" fillId="0" borderId="20" applyNumberFormat="0" applyFill="0" applyAlignment="0" applyProtection="0">
      <alignment vertical="center"/>
    </xf>
    <xf numFmtId="0" fontId="0" fillId="0" borderId="0">
      <alignment vertical="center"/>
    </xf>
    <xf numFmtId="0" fontId="0" fillId="0" borderId="0"/>
    <xf numFmtId="0" fontId="55" fillId="22" borderId="0" applyNumberFormat="0" applyBorder="0" applyAlignment="0" applyProtection="0">
      <alignment vertical="center"/>
    </xf>
    <xf numFmtId="0" fontId="57"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57" fillId="47" borderId="0" applyNumberFormat="0" applyBorder="0" applyAlignment="0" applyProtection="0">
      <alignment vertical="center"/>
    </xf>
    <xf numFmtId="0" fontId="64" fillId="0" borderId="20" applyNumberFormat="0" applyFill="0" applyAlignment="0" applyProtection="0">
      <alignment vertical="center"/>
    </xf>
    <xf numFmtId="0" fontId="0" fillId="0" borderId="0">
      <alignment vertical="center"/>
    </xf>
    <xf numFmtId="0" fontId="0" fillId="0" borderId="0"/>
    <xf numFmtId="0" fontId="0" fillId="0" borderId="0">
      <alignment vertical="center"/>
    </xf>
    <xf numFmtId="0" fontId="57" fillId="48" borderId="0" applyNumberFormat="0" applyBorder="0" applyAlignment="0" applyProtection="0">
      <alignment vertical="center"/>
    </xf>
    <xf numFmtId="0" fontId="72" fillId="49" borderId="0" applyNumberFormat="0" applyBorder="0" applyAlignment="0" applyProtection="0">
      <alignment vertical="center"/>
    </xf>
    <xf numFmtId="0" fontId="0" fillId="0" borderId="0">
      <alignment vertical="center"/>
    </xf>
    <xf numFmtId="0" fontId="0" fillId="0" borderId="0">
      <alignment vertical="center"/>
    </xf>
    <xf numFmtId="0" fontId="72" fillId="50" borderId="0" applyNumberFormat="0" applyBorder="0" applyAlignment="0" applyProtection="0">
      <alignment vertical="center"/>
    </xf>
    <xf numFmtId="0" fontId="0" fillId="0" borderId="0">
      <alignment vertical="center"/>
    </xf>
    <xf numFmtId="0" fontId="57" fillId="51" borderId="0" applyNumberFormat="0" applyBorder="0" applyAlignment="0" applyProtection="0">
      <alignment vertical="center"/>
    </xf>
    <xf numFmtId="0" fontId="0" fillId="0" borderId="0"/>
    <xf numFmtId="0" fontId="57"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2" fillId="53" borderId="0" applyNumberFormat="0" applyBorder="0" applyAlignment="0" applyProtection="0">
      <alignment vertical="center"/>
    </xf>
    <xf numFmtId="0" fontId="0" fillId="0" borderId="0">
      <alignment vertical="center"/>
    </xf>
    <xf numFmtId="0" fontId="57"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72" fillId="55" borderId="0" applyNumberFormat="0" applyBorder="0" applyAlignment="0" applyProtection="0">
      <alignment vertical="center"/>
    </xf>
    <xf numFmtId="0" fontId="0" fillId="0" borderId="0"/>
    <xf numFmtId="0" fontId="0" fillId="0" borderId="0"/>
    <xf numFmtId="0" fontId="0" fillId="0" borderId="0">
      <alignment vertical="center"/>
    </xf>
    <xf numFmtId="0" fontId="72" fillId="28" borderId="0" applyNumberFormat="0" applyBorder="0" applyAlignment="0" applyProtection="0">
      <alignment vertical="center"/>
    </xf>
    <xf numFmtId="0" fontId="54" fillId="6" borderId="0" applyNumberFormat="0" applyBorder="0" applyAlignment="0" applyProtection="0">
      <alignment vertical="center"/>
    </xf>
    <xf numFmtId="0" fontId="0" fillId="0" borderId="0"/>
    <xf numFmtId="0" fontId="0" fillId="0" borderId="0">
      <alignment vertical="center"/>
    </xf>
    <xf numFmtId="0" fontId="55" fillId="6" borderId="0" applyNumberFormat="0" applyBorder="0" applyAlignment="0" applyProtection="0">
      <alignment vertical="center"/>
    </xf>
    <xf numFmtId="0" fontId="57" fillId="19" borderId="0" applyNumberFormat="0" applyBorder="0" applyAlignment="0" applyProtection="0">
      <alignment vertical="center"/>
    </xf>
    <xf numFmtId="0" fontId="0" fillId="0" borderId="0"/>
    <xf numFmtId="0" fontId="0" fillId="0" borderId="0">
      <alignment vertical="center"/>
    </xf>
    <xf numFmtId="0" fontId="72" fillId="4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9" fontId="55" fillId="0" borderId="0" applyFont="0" applyFill="0" applyBorder="0" applyAlignment="0" applyProtection="0">
      <alignment vertical="center"/>
    </xf>
    <xf numFmtId="0" fontId="74" fillId="0" borderId="0">
      <alignment vertical="center"/>
    </xf>
    <xf numFmtId="0" fontId="0" fillId="0" borderId="0"/>
    <xf numFmtId="0" fontId="0" fillId="0" borderId="0"/>
    <xf numFmtId="43" fontId="55" fillId="0" borderId="0" applyFont="0" applyFill="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38" fillId="0" borderId="0">
      <alignment vertical="center"/>
    </xf>
    <xf numFmtId="0" fontId="0" fillId="0" borderId="0">
      <alignment vertical="center"/>
    </xf>
    <xf numFmtId="0" fontId="38" fillId="0" borderId="0"/>
    <xf numFmtId="0" fontId="55" fillId="8" borderId="0" applyNumberFormat="0" applyBorder="0" applyAlignment="0" applyProtection="0">
      <alignment vertical="center"/>
    </xf>
    <xf numFmtId="0" fontId="0" fillId="0" borderId="0">
      <alignment vertical="center"/>
    </xf>
    <xf numFmtId="0" fontId="0" fillId="0" borderId="0"/>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0" fillId="0" borderId="0"/>
    <xf numFmtId="0" fontId="63" fillId="0" borderId="0"/>
    <xf numFmtId="9" fontId="0" fillId="0" borderId="0" applyFont="0" applyFill="0" applyBorder="0" applyAlignment="0" applyProtection="0"/>
    <xf numFmtId="0" fontId="75" fillId="6" borderId="0" applyNumberFormat="0" applyBorder="0" applyAlignment="0" applyProtection="0">
      <alignment vertical="center"/>
    </xf>
    <xf numFmtId="0" fontId="0" fillId="0" borderId="0">
      <alignment vertical="center"/>
    </xf>
    <xf numFmtId="0" fontId="62" fillId="8" borderId="0" applyNumberFormat="0" applyBorder="0" applyAlignment="0" applyProtection="0">
      <alignment vertical="center"/>
    </xf>
    <xf numFmtId="0" fontId="74" fillId="0" borderId="0"/>
    <xf numFmtId="0" fontId="63" fillId="0" borderId="0">
      <alignment vertical="center"/>
    </xf>
    <xf numFmtId="0" fontId="65" fillId="14" borderId="0" applyNumberFormat="0" applyBorder="0" applyAlignment="0" applyProtection="0">
      <alignment vertical="center"/>
    </xf>
    <xf numFmtId="0" fontId="58" fillId="8" borderId="0" applyNumberFormat="0" applyBorder="0" applyAlignment="0" applyProtection="0">
      <alignment vertical="center"/>
    </xf>
    <xf numFmtId="0" fontId="55" fillId="16"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55" fillId="16" borderId="0" applyNumberFormat="0" applyBorder="0" applyAlignment="0" applyProtection="0">
      <alignment vertical="center"/>
    </xf>
    <xf numFmtId="0" fontId="55" fillId="8" borderId="0" applyNumberFormat="0" applyBorder="0" applyAlignment="0" applyProtection="0">
      <alignment vertical="center"/>
    </xf>
    <xf numFmtId="0" fontId="0" fillId="0" borderId="0"/>
    <xf numFmtId="0" fontId="62" fillId="8" borderId="0" applyNumberFormat="0" applyBorder="0" applyAlignment="0" applyProtection="0">
      <alignment vertical="center"/>
    </xf>
    <xf numFmtId="0" fontId="55" fillId="8" borderId="0" applyNumberFormat="0" applyBorder="0" applyAlignment="0" applyProtection="0">
      <alignment vertical="center"/>
    </xf>
    <xf numFmtId="0" fontId="0" fillId="0" borderId="0">
      <alignment vertical="center"/>
    </xf>
    <xf numFmtId="0" fontId="55" fillId="6" borderId="0" applyNumberFormat="0" applyBorder="0" applyAlignment="0" applyProtection="0">
      <alignment vertical="center"/>
    </xf>
    <xf numFmtId="0" fontId="58" fillId="8" borderId="0" applyNumberFormat="0" applyBorder="0" applyAlignment="0" applyProtection="0">
      <alignment vertical="center"/>
    </xf>
    <xf numFmtId="0" fontId="0" fillId="0" borderId="0"/>
    <xf numFmtId="0" fontId="0" fillId="0" borderId="0">
      <alignment vertical="center"/>
    </xf>
    <xf numFmtId="0" fontId="55" fillId="6" borderId="0" applyNumberFormat="0" applyBorder="0" applyAlignment="0" applyProtection="0">
      <alignment vertical="center"/>
    </xf>
    <xf numFmtId="0" fontId="0" fillId="0" borderId="0"/>
    <xf numFmtId="0" fontId="65" fillId="11" borderId="0" applyNumberFormat="0" applyBorder="0" applyAlignment="0" applyProtection="0">
      <alignment vertical="center"/>
    </xf>
    <xf numFmtId="0" fontId="0" fillId="0" borderId="0">
      <alignment vertical="center"/>
    </xf>
    <xf numFmtId="0" fontId="55" fillId="6" borderId="0" applyNumberFormat="0" applyBorder="0" applyAlignment="0" applyProtection="0">
      <alignment vertical="center"/>
    </xf>
    <xf numFmtId="0" fontId="0" fillId="0" borderId="0">
      <alignment vertical="center"/>
    </xf>
    <xf numFmtId="0" fontId="0" fillId="0" borderId="0">
      <alignment vertical="center"/>
    </xf>
    <xf numFmtId="0" fontId="55" fillId="22" borderId="0" applyNumberFormat="0" applyBorder="0" applyAlignment="0" applyProtection="0">
      <alignment vertical="center"/>
    </xf>
    <xf numFmtId="0" fontId="0" fillId="0" borderId="0"/>
    <xf numFmtId="0" fontId="0" fillId="0" borderId="0">
      <alignment vertical="center"/>
    </xf>
    <xf numFmtId="0" fontId="55" fillId="22" borderId="0" applyNumberFormat="0" applyBorder="0" applyAlignment="0" applyProtection="0">
      <alignment vertical="center"/>
    </xf>
    <xf numFmtId="0" fontId="0" fillId="0" borderId="0"/>
    <xf numFmtId="0" fontId="0" fillId="0" borderId="0">
      <alignment vertical="center"/>
    </xf>
    <xf numFmtId="0" fontId="55" fillId="22" borderId="0" applyNumberFormat="0" applyBorder="0" applyAlignment="0" applyProtection="0">
      <alignment vertical="center"/>
    </xf>
    <xf numFmtId="0" fontId="0" fillId="0" borderId="0"/>
    <xf numFmtId="0" fontId="55" fillId="22" borderId="0" applyNumberFormat="0" applyBorder="0" applyAlignment="0" applyProtection="0">
      <alignment vertical="center"/>
    </xf>
    <xf numFmtId="0" fontId="65" fillId="21" borderId="0" applyNumberFormat="0" applyBorder="0" applyAlignment="0" applyProtection="0">
      <alignment vertical="center"/>
    </xf>
    <xf numFmtId="0" fontId="0" fillId="0" borderId="0">
      <alignment vertical="center"/>
    </xf>
    <xf numFmtId="0" fontId="0" fillId="0" borderId="0"/>
    <xf numFmtId="0" fontId="55" fillId="22" borderId="0" applyNumberFormat="0" applyBorder="0" applyAlignment="0" applyProtection="0">
      <alignment vertical="center"/>
    </xf>
    <xf numFmtId="0" fontId="0" fillId="0" borderId="0"/>
    <xf numFmtId="0" fontId="0" fillId="0" borderId="0"/>
    <xf numFmtId="0" fontId="0" fillId="0" borderId="0">
      <alignment vertical="center"/>
    </xf>
    <xf numFmtId="0" fontId="56" fillId="0" borderId="0"/>
    <xf numFmtId="0" fontId="55" fillId="12" borderId="0" applyNumberFormat="0" applyBorder="0" applyAlignment="0" applyProtection="0">
      <alignment vertical="center"/>
    </xf>
    <xf numFmtId="0" fontId="0" fillId="0" borderId="0">
      <alignment vertical="center"/>
    </xf>
    <xf numFmtId="0" fontId="0" fillId="0" borderId="0"/>
    <xf numFmtId="0" fontId="55" fillId="12" borderId="0" applyNumberFormat="0" applyBorder="0" applyAlignment="0" applyProtection="0">
      <alignment vertical="center"/>
    </xf>
    <xf numFmtId="0" fontId="0" fillId="0" borderId="0">
      <alignment vertical="center"/>
    </xf>
    <xf numFmtId="0" fontId="85" fillId="0" borderId="0"/>
    <xf numFmtId="0" fontId="0" fillId="0" borderId="0"/>
    <xf numFmtId="0" fontId="0" fillId="0" borderId="0">
      <alignment vertical="center"/>
    </xf>
    <xf numFmtId="0" fontId="55" fillId="12" borderId="0" applyNumberFormat="0" applyBorder="0" applyAlignment="0" applyProtection="0">
      <alignment vertical="center"/>
    </xf>
    <xf numFmtId="0" fontId="0" fillId="0" borderId="0"/>
    <xf numFmtId="0" fontId="55" fillId="12" borderId="0" applyNumberFormat="0" applyBorder="0" applyAlignment="0" applyProtection="0">
      <alignment vertical="center"/>
    </xf>
    <xf numFmtId="0" fontId="65" fillId="10" borderId="0" applyNumberFormat="0" applyBorder="0" applyAlignment="0" applyProtection="0">
      <alignment vertical="center"/>
    </xf>
    <xf numFmtId="0" fontId="0" fillId="0" borderId="0">
      <alignment vertical="center"/>
    </xf>
    <xf numFmtId="0" fontId="0" fillId="0" borderId="0"/>
    <xf numFmtId="0" fontId="55" fillId="12" borderId="0" applyNumberFormat="0" applyBorder="0" applyAlignment="0" applyProtection="0">
      <alignment vertical="center"/>
    </xf>
    <xf numFmtId="0" fontId="55" fillId="9" borderId="0" applyNumberFormat="0" applyBorder="0" applyAlignment="0" applyProtection="0">
      <alignment vertical="center"/>
    </xf>
    <xf numFmtId="0" fontId="0" fillId="0" borderId="0"/>
    <xf numFmtId="0" fontId="55" fillId="9" borderId="0" applyNumberFormat="0" applyBorder="0" applyAlignment="0" applyProtection="0">
      <alignment vertical="center"/>
    </xf>
    <xf numFmtId="0" fontId="0" fillId="0" borderId="0">
      <alignment vertical="center"/>
    </xf>
    <xf numFmtId="0" fontId="0" fillId="0" borderId="0"/>
    <xf numFmtId="0" fontId="55" fillId="22" borderId="0" applyNumberFormat="0" applyBorder="0" applyAlignment="0" applyProtection="0">
      <alignment vertical="center"/>
    </xf>
    <xf numFmtId="0" fontId="55" fillId="9" borderId="0" applyNumberFormat="0" applyBorder="0" applyAlignment="0" applyProtection="0">
      <alignment vertical="center"/>
    </xf>
    <xf numFmtId="0" fontId="55" fillId="15" borderId="0" applyNumberFormat="0" applyBorder="0" applyAlignment="0" applyProtection="0">
      <alignment vertical="center"/>
    </xf>
    <xf numFmtId="0" fontId="55" fillId="9" borderId="0" applyNumberFormat="0" applyBorder="0" applyAlignment="0" applyProtection="0">
      <alignment vertical="center"/>
    </xf>
    <xf numFmtId="0" fontId="65" fillId="17" borderId="0" applyNumberFormat="0" applyBorder="0" applyAlignment="0" applyProtection="0">
      <alignment vertical="center"/>
    </xf>
    <xf numFmtId="0" fontId="0" fillId="0" borderId="0">
      <alignment vertical="center"/>
    </xf>
    <xf numFmtId="0" fontId="0" fillId="0" borderId="0"/>
    <xf numFmtId="0" fontId="55" fillId="9" borderId="0" applyNumberFormat="0" applyBorder="0" applyAlignment="0" applyProtection="0">
      <alignment vertical="center"/>
    </xf>
    <xf numFmtId="0" fontId="0" fillId="0" borderId="0">
      <alignment vertical="center"/>
    </xf>
    <xf numFmtId="0" fontId="0" fillId="0" borderId="0">
      <alignment vertical="center"/>
    </xf>
    <xf numFmtId="0" fontId="55" fillId="15" borderId="0" applyNumberFormat="0" applyBorder="0" applyAlignment="0" applyProtection="0">
      <alignment vertical="center"/>
    </xf>
    <xf numFmtId="0" fontId="0" fillId="0" borderId="0">
      <alignment vertical="center"/>
    </xf>
    <xf numFmtId="0" fontId="0" fillId="0" borderId="0"/>
    <xf numFmtId="0" fontId="55" fillId="1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55"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5"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5" fillId="15" borderId="0" applyNumberFormat="0" applyBorder="0" applyAlignment="0" applyProtection="0">
      <alignment vertical="center"/>
    </xf>
    <xf numFmtId="0" fontId="0" fillId="0" borderId="0">
      <alignment vertical="center"/>
    </xf>
    <xf numFmtId="0" fontId="0" fillId="0" borderId="0"/>
    <xf numFmtId="0" fontId="55" fillId="21" borderId="0" applyNumberFormat="0" applyBorder="0" applyAlignment="0" applyProtection="0">
      <alignment vertical="center"/>
    </xf>
    <xf numFmtId="0" fontId="0" fillId="0" borderId="0">
      <alignment vertical="center"/>
    </xf>
    <xf numFmtId="0" fontId="55" fillId="21" borderId="0" applyNumberFormat="0" applyBorder="0" applyAlignment="0" applyProtection="0">
      <alignment vertical="center"/>
    </xf>
    <xf numFmtId="0" fontId="0" fillId="0" borderId="0">
      <alignment vertical="center"/>
    </xf>
    <xf numFmtId="0" fontId="55" fillId="21" borderId="0" applyNumberFormat="0" applyBorder="0" applyAlignment="0" applyProtection="0">
      <alignment vertical="center"/>
    </xf>
    <xf numFmtId="0" fontId="0" fillId="0" borderId="0">
      <alignment vertical="center"/>
    </xf>
    <xf numFmtId="0" fontId="0" fillId="0" borderId="0"/>
    <xf numFmtId="0" fontId="55" fillId="21" borderId="0" applyNumberFormat="0" applyBorder="0" applyAlignment="0" applyProtection="0">
      <alignment vertical="center"/>
    </xf>
    <xf numFmtId="0" fontId="0" fillId="0" borderId="0"/>
    <xf numFmtId="0" fontId="0" fillId="0" borderId="0">
      <alignment vertical="center"/>
    </xf>
    <xf numFmtId="0" fontId="55" fillId="21"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0" fillId="0" borderId="0">
      <alignment vertical="center"/>
    </xf>
    <xf numFmtId="0" fontId="0" fillId="0" borderId="0"/>
    <xf numFmtId="0" fontId="55" fillId="10" borderId="0" applyNumberFormat="0" applyBorder="0" applyAlignment="0" applyProtection="0">
      <alignment vertical="center"/>
    </xf>
    <xf numFmtId="0" fontId="0" fillId="0" borderId="0">
      <alignment vertical="center"/>
    </xf>
    <xf numFmtId="0" fontId="55" fillId="10" borderId="0" applyNumberFormat="0" applyBorder="0" applyAlignment="0" applyProtection="0">
      <alignment vertical="center"/>
    </xf>
    <xf numFmtId="0" fontId="55" fillId="22" borderId="0" applyNumberFormat="0" applyBorder="0" applyAlignment="0" applyProtection="0">
      <alignment vertical="center"/>
    </xf>
    <xf numFmtId="0" fontId="0" fillId="0" borderId="0">
      <alignment vertical="center"/>
    </xf>
    <xf numFmtId="0" fontId="0" fillId="0" borderId="0"/>
    <xf numFmtId="0" fontId="69" fillId="0" borderId="0" applyNumberFormat="0" applyFill="0" applyBorder="0" applyAlignment="0" applyProtection="0">
      <alignment vertical="center"/>
    </xf>
    <xf numFmtId="0" fontId="0" fillId="0" borderId="0"/>
    <xf numFmtId="0" fontId="0" fillId="0" borderId="0">
      <alignment vertical="center"/>
    </xf>
    <xf numFmtId="0" fontId="55"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55" fillId="15" borderId="0" applyNumberFormat="0" applyBorder="0" applyAlignment="0" applyProtection="0">
      <alignment vertical="center"/>
    </xf>
    <xf numFmtId="0" fontId="0" fillId="0" borderId="0"/>
    <xf numFmtId="0" fontId="65" fillId="17" borderId="0" applyNumberFormat="0" applyBorder="0" applyAlignment="0" applyProtection="0">
      <alignment vertical="center"/>
    </xf>
    <xf numFmtId="0" fontId="0" fillId="0" borderId="0">
      <alignment vertical="center"/>
    </xf>
    <xf numFmtId="0" fontId="55" fillId="15" borderId="0" applyNumberFormat="0" applyBorder="0" applyAlignment="0" applyProtection="0">
      <alignment vertical="center"/>
    </xf>
    <xf numFmtId="0" fontId="0" fillId="0" borderId="0"/>
    <xf numFmtId="0" fontId="0" fillId="0" borderId="0"/>
    <xf numFmtId="0" fontId="55" fillId="15" borderId="0" applyNumberFormat="0" applyBorder="0" applyAlignment="0" applyProtection="0">
      <alignment vertical="center"/>
    </xf>
    <xf numFmtId="0" fontId="65" fillId="23" borderId="0" applyNumberFormat="0" applyBorder="0" applyAlignment="0" applyProtection="0">
      <alignment vertical="center"/>
    </xf>
    <xf numFmtId="0" fontId="0" fillId="0" borderId="0"/>
    <xf numFmtId="0" fontId="55" fillId="15" borderId="0" applyNumberFormat="0" applyBorder="0" applyAlignment="0" applyProtection="0">
      <alignment vertical="center"/>
    </xf>
    <xf numFmtId="0" fontId="54" fillId="6" borderId="0" applyNumberFormat="0" applyBorder="0" applyAlignment="0" applyProtection="0">
      <alignment vertical="center"/>
    </xf>
    <xf numFmtId="0" fontId="0" fillId="0" borderId="0"/>
    <xf numFmtId="0" fontId="55" fillId="29" borderId="0" applyNumberFormat="0" applyBorder="0" applyAlignment="0" applyProtection="0">
      <alignment vertical="center"/>
    </xf>
    <xf numFmtId="0" fontId="55" fillId="29" borderId="0" applyNumberFormat="0" applyBorder="0" applyAlignment="0" applyProtection="0">
      <alignment vertical="center"/>
    </xf>
    <xf numFmtId="0" fontId="55" fillId="29" borderId="0" applyNumberFormat="0" applyBorder="0" applyAlignment="0" applyProtection="0">
      <alignment vertical="center"/>
    </xf>
    <xf numFmtId="0" fontId="55" fillId="29" borderId="0" applyNumberFormat="0" applyBorder="0" applyAlignment="0" applyProtection="0">
      <alignment vertical="center"/>
    </xf>
    <xf numFmtId="0" fontId="0" fillId="0" borderId="0">
      <alignment vertical="center"/>
    </xf>
    <xf numFmtId="0" fontId="58" fillId="8" borderId="0" applyNumberFormat="0" applyBorder="0" applyAlignment="0" applyProtection="0">
      <alignment vertical="center"/>
    </xf>
    <xf numFmtId="0" fontId="65" fillId="17" borderId="0" applyNumberFormat="0" applyBorder="0" applyAlignment="0" applyProtection="0">
      <alignment vertical="center"/>
    </xf>
    <xf numFmtId="0" fontId="55" fillId="29" borderId="0" applyNumberFormat="0" applyBorder="0" applyAlignment="0" applyProtection="0">
      <alignment vertical="center"/>
    </xf>
    <xf numFmtId="0" fontId="0" fillId="0" borderId="0">
      <alignment vertical="center"/>
    </xf>
    <xf numFmtId="0" fontId="65" fillId="11" borderId="0" applyNumberFormat="0" applyBorder="0" applyAlignment="0" applyProtection="0">
      <alignment vertical="center"/>
    </xf>
    <xf numFmtId="0" fontId="0" fillId="0" borderId="0">
      <alignment vertical="center"/>
    </xf>
    <xf numFmtId="0" fontId="65" fillId="11" borderId="0" applyNumberFormat="0" applyBorder="0" applyAlignment="0" applyProtection="0">
      <alignment vertical="center"/>
    </xf>
    <xf numFmtId="43" fontId="55" fillId="0" borderId="0" applyFont="0" applyFill="0" applyBorder="0" applyAlignment="0" applyProtection="0">
      <alignment vertical="center"/>
    </xf>
    <xf numFmtId="0" fontId="0" fillId="0" borderId="0">
      <alignment vertical="center"/>
    </xf>
    <xf numFmtId="0" fontId="65" fillId="11" borderId="0" applyNumberFormat="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xf numFmtId="0" fontId="0" fillId="0" borderId="0"/>
    <xf numFmtId="0" fontId="65" fillId="11" borderId="0" applyNumberFormat="0" applyBorder="0" applyAlignment="0" applyProtection="0">
      <alignment vertical="center"/>
    </xf>
    <xf numFmtId="0" fontId="55" fillId="57" borderId="34" applyNumberFormat="0" applyFont="0" applyAlignment="0" applyProtection="0">
      <alignment vertical="center"/>
    </xf>
    <xf numFmtId="0" fontId="0" fillId="0" borderId="0">
      <alignment vertical="center"/>
    </xf>
    <xf numFmtId="0" fontId="65" fillId="21" borderId="0" applyNumberFormat="0" applyBorder="0" applyAlignment="0" applyProtection="0">
      <alignment vertical="center"/>
    </xf>
    <xf numFmtId="0" fontId="0" fillId="0" borderId="0"/>
    <xf numFmtId="0" fontId="65" fillId="21" borderId="0" applyNumberFormat="0" applyBorder="0" applyAlignment="0" applyProtection="0">
      <alignment vertical="center"/>
    </xf>
    <xf numFmtId="0" fontId="0" fillId="0" borderId="0"/>
    <xf numFmtId="0" fontId="65" fillId="10" borderId="0" applyNumberFormat="0" applyBorder="0" applyAlignment="0" applyProtection="0">
      <alignment vertical="center"/>
    </xf>
    <xf numFmtId="0" fontId="0" fillId="0" borderId="0">
      <alignment vertical="center"/>
    </xf>
    <xf numFmtId="0" fontId="65" fillId="10" borderId="0" applyNumberFormat="0" applyBorder="0" applyAlignment="0" applyProtection="0">
      <alignment vertical="center"/>
    </xf>
    <xf numFmtId="0" fontId="0" fillId="0" borderId="0">
      <alignment vertical="center"/>
    </xf>
    <xf numFmtId="0" fontId="0" fillId="0" borderId="0"/>
    <xf numFmtId="0" fontId="65" fillId="10" borderId="0" applyNumberFormat="0" applyBorder="0" applyAlignment="0" applyProtection="0">
      <alignment vertical="center"/>
    </xf>
    <xf numFmtId="0" fontId="0" fillId="0" borderId="0"/>
    <xf numFmtId="0" fontId="65" fillId="1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56" fillId="0" borderId="0"/>
    <xf numFmtId="0" fontId="0" fillId="0" borderId="0"/>
    <xf numFmtId="0" fontId="65" fillId="1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65" fillId="1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65" fillId="23" borderId="0" applyNumberFormat="0" applyBorder="0" applyAlignment="0" applyProtection="0">
      <alignment vertical="center"/>
    </xf>
    <xf numFmtId="0" fontId="0" fillId="0" borderId="0">
      <alignment vertical="center"/>
    </xf>
    <xf numFmtId="0" fontId="65" fillId="23" borderId="0" applyNumberFormat="0" applyBorder="0" applyAlignment="0" applyProtection="0">
      <alignment vertical="center"/>
    </xf>
    <xf numFmtId="0" fontId="0" fillId="0" borderId="0"/>
    <xf numFmtId="0" fontId="0" fillId="0" borderId="0">
      <alignment vertical="center"/>
    </xf>
    <xf numFmtId="0" fontId="0" fillId="0" borderId="0"/>
    <xf numFmtId="0" fontId="65" fillId="23" borderId="0" applyNumberFormat="0" applyBorder="0" applyAlignment="0" applyProtection="0">
      <alignment vertical="center"/>
    </xf>
    <xf numFmtId="0" fontId="0" fillId="0" borderId="0">
      <alignment vertical="center"/>
    </xf>
    <xf numFmtId="41" fontId="0" fillId="0" borderId="0" applyFont="0" applyFill="0" applyBorder="0" applyAlignment="0" applyProtection="0"/>
    <xf numFmtId="0" fontId="58" fillId="8" borderId="0" applyNumberFormat="0" applyBorder="0" applyAlignment="0" applyProtection="0">
      <alignment vertical="center"/>
    </xf>
    <xf numFmtId="0" fontId="73" fillId="0" borderId="0" applyNumberFormat="0" applyFill="0" applyBorder="0" applyAlignment="0" applyProtection="0">
      <alignment vertical="center"/>
    </xf>
    <xf numFmtId="0" fontId="61" fillId="8" borderId="0" applyNumberFormat="0" applyBorder="0" applyAlignment="0" applyProtection="0">
      <alignment vertical="center"/>
    </xf>
    <xf numFmtId="0" fontId="65" fillId="23" borderId="0" applyNumberFormat="0" applyBorder="0" applyAlignment="0" applyProtection="0">
      <alignment vertical="center"/>
    </xf>
    <xf numFmtId="0" fontId="65" fillId="25" borderId="0" applyNumberFormat="0" applyBorder="0" applyAlignment="0" applyProtection="0">
      <alignment vertical="center"/>
    </xf>
    <xf numFmtId="0" fontId="0" fillId="0" borderId="0"/>
    <xf numFmtId="0" fontId="0" fillId="0" borderId="0">
      <alignment vertical="center"/>
    </xf>
    <xf numFmtId="0" fontId="65" fillId="25" borderId="0" applyNumberFormat="0" applyBorder="0" applyAlignment="0" applyProtection="0">
      <alignment vertical="center"/>
    </xf>
    <xf numFmtId="0" fontId="0" fillId="0" borderId="0">
      <alignment vertical="center"/>
    </xf>
    <xf numFmtId="0" fontId="65" fillId="25" borderId="0" applyNumberFormat="0" applyBorder="0" applyAlignment="0" applyProtection="0">
      <alignment vertical="center"/>
    </xf>
    <xf numFmtId="0" fontId="0" fillId="0" borderId="0"/>
    <xf numFmtId="0" fontId="65" fillId="25" borderId="0" applyNumberFormat="0" applyBorder="0" applyAlignment="0" applyProtection="0">
      <alignment vertical="center"/>
    </xf>
    <xf numFmtId="0" fontId="94" fillId="0" borderId="0" applyNumberFormat="0" applyFill="0" applyBorder="0" applyAlignment="0" applyProtection="0">
      <alignment vertical="top"/>
    </xf>
    <xf numFmtId="43" fontId="55"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58" fillId="8"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xf numFmtId="0" fontId="0" fillId="0" borderId="0"/>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0" fillId="0" borderId="0" applyFont="0" applyFill="0" applyBorder="0" applyAlignment="0" applyProtection="0">
      <alignment vertical="center"/>
    </xf>
    <xf numFmtId="9" fontId="55"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54" fillId="6"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9" fontId="55" fillId="0" borderId="0" applyFont="0" applyFill="0" applyBorder="0" applyAlignment="0" applyProtection="0">
      <alignment vertical="center"/>
    </xf>
    <xf numFmtId="0" fontId="0" fillId="0" borderId="0">
      <alignment vertical="center"/>
    </xf>
    <xf numFmtId="9" fontId="55" fillId="0" borderId="0" applyFont="0" applyFill="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xf numFmtId="0" fontId="0" fillId="0" borderId="0">
      <alignment vertical="center"/>
    </xf>
    <xf numFmtId="0" fontId="0" fillId="0" borderId="0"/>
    <xf numFmtId="9" fontId="0" fillId="0" borderId="0" applyFont="0" applyFill="0" applyBorder="0" applyAlignment="0" applyProtection="0"/>
    <xf numFmtId="0" fontId="0" fillId="0" borderId="0">
      <alignment vertical="center"/>
    </xf>
    <xf numFmtId="0" fontId="0" fillId="0" borderId="0">
      <alignment vertical="center"/>
    </xf>
    <xf numFmtId="9" fontId="55" fillId="0" borderId="0" applyFont="0" applyFill="0" applyBorder="0" applyAlignment="0" applyProtection="0">
      <alignment vertical="center"/>
    </xf>
    <xf numFmtId="0" fontId="0" fillId="0" borderId="0"/>
    <xf numFmtId="9" fontId="55" fillId="0" borderId="0" applyFont="0" applyFill="0" applyBorder="0" applyAlignment="0" applyProtection="0">
      <alignment vertical="center"/>
    </xf>
    <xf numFmtId="0" fontId="75" fillId="6" borderId="0" applyNumberFormat="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xf numFmtId="0" fontId="75" fillId="6" borderId="0" applyNumberFormat="0" applyBorder="0" applyAlignment="0" applyProtection="0">
      <alignment vertical="center"/>
    </xf>
    <xf numFmtId="0" fontId="0" fillId="0" borderId="0">
      <alignment vertical="center"/>
    </xf>
    <xf numFmtId="9" fontId="0" fillId="0" borderId="0" applyFont="0" applyFill="0" applyBorder="0" applyAlignment="0" applyProtection="0"/>
    <xf numFmtId="0" fontId="75" fillId="6"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95" fillId="0" borderId="33" applyNumberFormat="0" applyFill="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59" fillId="0" borderId="19" applyNumberFormat="0" applyFill="0" applyAlignment="0" applyProtection="0">
      <alignment vertical="center"/>
    </xf>
    <xf numFmtId="0" fontId="0" fillId="0" borderId="0">
      <alignment vertical="center"/>
    </xf>
    <xf numFmtId="0" fontId="58" fillId="8" borderId="0" applyNumberFormat="0" applyBorder="0" applyAlignment="0" applyProtection="0">
      <alignment vertical="center"/>
    </xf>
    <xf numFmtId="0" fontId="0" fillId="0" borderId="0"/>
    <xf numFmtId="0" fontId="95" fillId="0" borderId="33" applyNumberFormat="0" applyFill="0" applyAlignment="0" applyProtection="0">
      <alignment vertical="center"/>
    </xf>
    <xf numFmtId="0" fontId="95" fillId="0" borderId="33" applyNumberFormat="0" applyFill="0" applyAlignment="0" applyProtection="0">
      <alignment vertical="center"/>
    </xf>
    <xf numFmtId="0" fontId="0" fillId="0" borderId="0"/>
    <xf numFmtId="0" fontId="95" fillId="0" borderId="33" applyNumberFormat="0" applyFill="0" applyAlignment="0" applyProtection="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95" fillId="0" borderId="33" applyNumberFormat="0" applyFill="0" applyAlignment="0" applyProtection="0">
      <alignment vertical="center"/>
    </xf>
    <xf numFmtId="0" fontId="0" fillId="0" borderId="0"/>
    <xf numFmtId="0" fontId="0" fillId="0" borderId="0">
      <alignment vertical="center"/>
    </xf>
    <xf numFmtId="0" fontId="69" fillId="0" borderId="28" applyNumberFormat="0" applyFill="0" applyAlignment="0" applyProtection="0">
      <alignment vertical="center"/>
    </xf>
    <xf numFmtId="0" fontId="0" fillId="0" borderId="0">
      <alignment vertical="center"/>
    </xf>
    <xf numFmtId="0" fontId="69" fillId="0" borderId="28" applyNumberFormat="0" applyFill="0" applyAlignment="0" applyProtection="0">
      <alignment vertical="center"/>
    </xf>
    <xf numFmtId="0" fontId="0" fillId="0" borderId="0">
      <alignment vertical="center"/>
    </xf>
    <xf numFmtId="0" fontId="69" fillId="0" borderId="28" applyNumberFormat="0" applyFill="0" applyAlignment="0" applyProtection="0">
      <alignment vertical="center"/>
    </xf>
    <xf numFmtId="0" fontId="0" fillId="0" borderId="0">
      <alignment vertical="center"/>
    </xf>
    <xf numFmtId="0" fontId="69" fillId="0" borderId="28" applyNumberFormat="0" applyFill="0" applyAlignment="0" applyProtection="0">
      <alignment vertical="center"/>
    </xf>
    <xf numFmtId="0" fontId="0" fillId="0" borderId="0">
      <alignment vertical="center"/>
    </xf>
    <xf numFmtId="0" fontId="69" fillId="0" borderId="28" applyNumberFormat="0" applyFill="0" applyAlignment="0" applyProtection="0">
      <alignment vertical="center"/>
    </xf>
    <xf numFmtId="0" fontId="0" fillId="0" borderId="0"/>
    <xf numFmtId="43" fontId="55" fillId="0" borderId="0" applyFont="0" applyFill="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43" fontId="55" fillId="0" borderId="0" applyFont="0" applyFill="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43" fontId="55" fillId="0" borderId="0" applyFont="0" applyFill="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0" fillId="0" borderId="0">
      <alignment vertical="center"/>
    </xf>
    <xf numFmtId="0" fontId="0" fillId="0" borderId="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0" fillId="0" borderId="0">
      <alignment vertical="center"/>
    </xf>
    <xf numFmtId="0" fontId="54" fillId="6" borderId="0" applyNumberFormat="0" applyBorder="0" applyAlignment="0" applyProtection="0">
      <alignment vertical="center"/>
    </xf>
    <xf numFmtId="0" fontId="0" fillId="0" borderId="0"/>
    <xf numFmtId="0" fontId="58" fillId="8" borderId="0" applyNumberFormat="0" applyBorder="0" applyAlignment="0" applyProtection="0">
      <alignment vertical="center"/>
    </xf>
    <xf numFmtId="0" fontId="0" fillId="0" borderId="0">
      <alignment vertical="center"/>
    </xf>
    <xf numFmtId="0" fontId="58" fillId="8" borderId="0" applyNumberFormat="0" applyBorder="0" applyAlignment="0" applyProtection="0">
      <alignment vertical="center"/>
    </xf>
    <xf numFmtId="0" fontId="58" fillId="8" borderId="0" applyNumberFormat="0" applyBorder="0" applyAlignment="0" applyProtection="0">
      <alignment vertical="center"/>
    </xf>
    <xf numFmtId="0" fontId="0" fillId="0" borderId="0">
      <alignment vertical="center"/>
    </xf>
    <xf numFmtId="0" fontId="58" fillId="8" borderId="0" applyNumberFormat="0" applyBorder="0" applyAlignment="0" applyProtection="0">
      <alignment vertical="center"/>
    </xf>
    <xf numFmtId="0" fontId="58" fillId="8" borderId="0" applyNumberFormat="0" applyBorder="0" applyAlignment="0" applyProtection="0">
      <alignment vertical="center"/>
    </xf>
    <xf numFmtId="0" fontId="0" fillId="0" borderId="0"/>
    <xf numFmtId="0" fontId="58" fillId="8" borderId="0" applyNumberFormat="0" applyBorder="0" applyAlignment="0" applyProtection="0">
      <alignment vertical="center"/>
    </xf>
    <xf numFmtId="0" fontId="58" fillId="8" borderId="0" applyNumberFormat="0" applyBorder="0" applyAlignment="0" applyProtection="0">
      <alignment vertical="center"/>
    </xf>
    <xf numFmtId="0" fontId="58" fillId="8" borderId="0" applyNumberFormat="0" applyBorder="0" applyAlignment="0" applyProtection="0">
      <alignment vertical="center"/>
    </xf>
    <xf numFmtId="0" fontId="0" fillId="0" borderId="0"/>
    <xf numFmtId="0" fontId="58" fillId="8" borderId="0" applyNumberFormat="0" applyBorder="0" applyAlignment="0" applyProtection="0">
      <alignment vertical="center"/>
    </xf>
    <xf numFmtId="0" fontId="58" fillId="8" borderId="0" applyNumberFormat="0" applyBorder="0" applyAlignment="0" applyProtection="0">
      <alignment vertical="center"/>
    </xf>
    <xf numFmtId="0" fontId="0" fillId="0" borderId="0"/>
    <xf numFmtId="0" fontId="0" fillId="0" borderId="0">
      <alignment vertical="center"/>
    </xf>
    <xf numFmtId="0" fontId="58" fillId="8" borderId="0" applyNumberFormat="0" applyBorder="0" applyAlignment="0" applyProtection="0">
      <alignment vertical="center"/>
    </xf>
    <xf numFmtId="0" fontId="58" fillId="8" borderId="0" applyNumberFormat="0" applyBorder="0" applyAlignment="0" applyProtection="0">
      <alignment vertical="center"/>
    </xf>
    <xf numFmtId="0" fontId="0" fillId="0" borderId="0"/>
    <xf numFmtId="0" fontId="58" fillId="8" borderId="0" applyNumberFormat="0" applyBorder="0" applyAlignment="0" applyProtection="0">
      <alignment vertical="center"/>
    </xf>
    <xf numFmtId="0" fontId="0" fillId="0" borderId="0">
      <alignment vertical="center"/>
    </xf>
    <xf numFmtId="0" fontId="61" fillId="8" borderId="0" applyNumberFormat="0" applyBorder="0" applyAlignment="0" applyProtection="0">
      <alignment vertical="center"/>
    </xf>
    <xf numFmtId="0" fontId="0" fillId="0" borderId="0"/>
    <xf numFmtId="0" fontId="0" fillId="0" borderId="0"/>
    <xf numFmtId="0" fontId="0" fillId="0" borderId="0"/>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0" fillId="0" borderId="0">
      <alignment vertical="center"/>
    </xf>
    <xf numFmtId="0" fontId="62" fillId="8" borderId="0" applyNumberFormat="0" applyBorder="0" applyAlignment="0" applyProtection="0">
      <alignment vertical="center"/>
    </xf>
    <xf numFmtId="0" fontId="61" fillId="8" borderId="0" applyNumberFormat="0" applyBorder="0" applyAlignment="0" applyProtection="0">
      <alignment vertical="center"/>
    </xf>
    <xf numFmtId="0" fontId="0" fillId="0" borderId="0"/>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0" fillId="0" borderId="0">
      <alignment vertical="center"/>
    </xf>
    <xf numFmtId="0" fontId="0" fillId="0" borderId="0">
      <alignment vertical="center"/>
    </xf>
    <xf numFmtId="0" fontId="62" fillId="8" borderId="0" applyNumberFormat="0" applyBorder="0" applyAlignment="0" applyProtection="0">
      <alignment vertical="center"/>
    </xf>
    <xf numFmtId="0" fontId="0" fillId="0" borderId="0"/>
    <xf numFmtId="0" fontId="62"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6" borderId="0" applyNumberFormat="0" applyBorder="0" applyAlignment="0" applyProtection="0">
      <alignment vertical="center"/>
    </xf>
    <xf numFmtId="0" fontId="62" fillId="8" borderId="0" applyNumberFormat="0" applyBorder="0" applyAlignment="0" applyProtection="0">
      <alignment vertical="center"/>
    </xf>
    <xf numFmtId="0" fontId="62" fillId="8" borderId="0" applyNumberFormat="0" applyBorder="0" applyAlignment="0" applyProtection="0">
      <alignment vertical="center"/>
    </xf>
    <xf numFmtId="0" fontId="0" fillId="0" borderId="0"/>
    <xf numFmtId="0" fontId="62"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6" fillId="0" borderId="0"/>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9"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29" fillId="0" borderId="0"/>
    <xf numFmtId="0" fontId="0" fillId="0" borderId="0"/>
    <xf numFmtId="0" fontId="0" fillId="0" borderId="0"/>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76" fillId="32" borderId="0" applyNumberFormat="0" applyBorder="0" applyAlignment="0" applyProtection="0">
      <alignment vertical="center"/>
    </xf>
    <xf numFmtId="0" fontId="0" fillId="0" borderId="0">
      <alignment vertical="center"/>
    </xf>
    <xf numFmtId="0" fontId="29" fillId="0" borderId="0"/>
    <xf numFmtId="0" fontId="0" fillId="0" borderId="0">
      <alignment vertical="center"/>
    </xf>
    <xf numFmtId="0" fontId="0" fillId="0" borderId="0">
      <alignment vertical="center"/>
    </xf>
    <xf numFmtId="0" fontId="0" fillId="0" borderId="0"/>
    <xf numFmtId="0" fontId="0" fillId="0" borderId="0">
      <alignment vertical="center"/>
    </xf>
    <xf numFmtId="0" fontId="65" fillId="56" borderId="0" applyNumberFormat="0" applyBorder="0" applyAlignment="0" applyProtection="0">
      <alignment vertical="center"/>
    </xf>
    <xf numFmtId="0" fontId="0" fillId="0" borderId="0">
      <alignment vertical="center"/>
    </xf>
    <xf numFmtId="0" fontId="0" fillId="0" borderId="0">
      <alignment vertical="center"/>
    </xf>
    <xf numFmtId="0" fontId="56" fillId="0" borderId="0">
      <alignment vertical="center"/>
    </xf>
    <xf numFmtId="0" fontId="0" fillId="0" borderId="0">
      <alignment vertical="center"/>
    </xf>
    <xf numFmtId="0" fontId="0" fillId="0" borderId="0">
      <alignment vertical="center"/>
    </xf>
    <xf numFmtId="0" fontId="56" fillId="0" borderId="0"/>
    <xf numFmtId="0" fontId="0" fillId="0" borderId="0"/>
    <xf numFmtId="0" fontId="0" fillId="0" borderId="0"/>
    <xf numFmtId="0" fontId="0" fillId="0" borderId="0">
      <alignment vertical="center"/>
    </xf>
    <xf numFmtId="0" fontId="0" fillId="0" borderId="0"/>
    <xf numFmtId="0" fontId="0" fillId="0" borderId="0"/>
    <xf numFmtId="0" fontId="56" fillId="0" borderId="0"/>
    <xf numFmtId="0" fontId="0" fillId="0" borderId="0">
      <alignment vertical="center"/>
    </xf>
    <xf numFmtId="0" fontId="29" fillId="0" borderId="0">
      <alignment vertical="center"/>
    </xf>
    <xf numFmtId="0" fontId="0" fillId="0" borderId="0">
      <alignment vertical="center"/>
    </xf>
    <xf numFmtId="0" fontId="56" fillId="0" borderId="0"/>
    <xf numFmtId="0" fontId="0" fillId="0" borderId="0">
      <alignment vertical="center"/>
    </xf>
    <xf numFmtId="0" fontId="0" fillId="0" borderId="0">
      <alignment vertical="center"/>
    </xf>
    <xf numFmtId="0" fontId="0" fillId="0" borderId="0">
      <alignment vertical="center"/>
    </xf>
    <xf numFmtId="0" fontId="29" fillId="0" borderId="0"/>
    <xf numFmtId="41" fontId="55"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41" fontId="0" fillId="0" borderId="0" applyFont="0" applyFill="0" applyBorder="0" applyAlignment="0" applyProtection="0"/>
    <xf numFmtId="0" fontId="0" fillId="0" borderId="0"/>
    <xf numFmtId="0" fontId="0" fillId="0" borderId="0">
      <alignment vertical="center"/>
    </xf>
    <xf numFmtId="0" fontId="94"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65" fillId="14" borderId="0" applyNumberFormat="0" applyBorder="0" applyAlignment="0" applyProtection="0">
      <alignment vertical="center"/>
    </xf>
    <xf numFmtId="0" fontId="0" fillId="0" borderId="0"/>
    <xf numFmtId="0" fontId="98" fillId="9" borderId="32" applyNumberFormat="0" applyAlignment="0" applyProtection="0">
      <alignment vertical="center"/>
    </xf>
    <xf numFmtId="0" fontId="0" fillId="0" borderId="0"/>
    <xf numFmtId="0" fontId="0" fillId="0" borderId="0"/>
    <xf numFmtId="0" fontId="0" fillId="0" borderId="0">
      <alignment vertical="center"/>
    </xf>
    <xf numFmtId="41" fontId="0" fillId="0" borderId="0" applyFont="0" applyFill="0" applyBorder="0" applyAlignment="0" applyProtection="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65" fillId="5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41" fontId="55"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65"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41"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76" fillId="32" borderId="0" applyNumberFormat="0" applyBorder="0" applyAlignment="0" applyProtection="0">
      <alignment vertical="center"/>
    </xf>
    <xf numFmtId="0" fontId="0" fillId="0" borderId="0">
      <alignment vertical="center"/>
    </xf>
    <xf numFmtId="0" fontId="56"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56" fillId="0" borderId="0">
      <alignment vertical="center"/>
    </xf>
    <xf numFmtId="0" fontId="0" fillId="0" borderId="0">
      <alignment vertical="center"/>
    </xf>
    <xf numFmtId="0" fontId="0" fillId="0" borderId="0">
      <alignment vertical="center"/>
    </xf>
    <xf numFmtId="0" fontId="54" fillId="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5"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77"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43" fontId="55"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xf numFmtId="0" fontId="0" fillId="0" borderId="0">
      <alignment vertical="center"/>
    </xf>
    <xf numFmtId="0" fontId="29" fillId="0" borderId="0">
      <alignment vertical="center"/>
    </xf>
    <xf numFmtId="0" fontId="0" fillId="0" borderId="0"/>
    <xf numFmtId="0" fontId="0" fillId="0" borderId="0"/>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64" fillId="0" borderId="20" applyNumberFormat="0" applyFill="0" applyAlignment="0" applyProtection="0">
      <alignment vertical="center"/>
    </xf>
    <xf numFmtId="0" fontId="0" fillId="0" borderId="0">
      <alignment vertical="center"/>
    </xf>
    <xf numFmtId="0" fontId="64" fillId="0" borderId="20" applyNumberFormat="0" applyFill="0" applyAlignment="0" applyProtection="0">
      <alignment vertical="center"/>
    </xf>
    <xf numFmtId="0" fontId="0" fillId="0" borderId="0">
      <alignment vertical="center"/>
    </xf>
    <xf numFmtId="0" fontId="0" fillId="0" borderId="0">
      <alignment vertical="center"/>
    </xf>
    <xf numFmtId="0" fontId="97" fillId="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41" fontId="55"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xf numFmtId="0" fontId="0" fillId="0" borderId="0">
      <alignment vertical="center"/>
    </xf>
    <xf numFmtId="0" fontId="0" fillId="0" borderId="0"/>
    <xf numFmtId="0" fontId="0" fillId="0" borderId="0"/>
    <xf numFmtId="41"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54" fillId="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9"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98" fillId="9" borderId="32"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55" fillId="57" borderId="34" applyNumberFormat="0" applyFont="0" applyAlignment="0" applyProtection="0">
      <alignment vertical="center"/>
    </xf>
    <xf numFmtId="0" fontId="0" fillId="0" borderId="0"/>
    <xf numFmtId="0" fontId="92" fillId="43" borderId="31"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29"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97" fillId="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77"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74" fillId="0" borderId="0">
      <alignment vertical="center"/>
    </xf>
    <xf numFmtId="0" fontId="0" fillId="0" borderId="0">
      <alignment vertical="center"/>
    </xf>
    <xf numFmtId="0" fontId="29"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29"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9"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92" fillId="43" borderId="31"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29"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9" fillId="0" borderId="0"/>
    <xf numFmtId="0" fontId="54"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9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xf numFmtId="0" fontId="0" fillId="0" borderId="0"/>
    <xf numFmtId="0" fontId="29"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92" fillId="43" borderId="31" applyNumberFormat="0" applyAlignment="0" applyProtection="0">
      <alignment vertical="center"/>
    </xf>
    <xf numFmtId="0" fontId="0" fillId="0" borderId="0">
      <alignment vertical="center"/>
    </xf>
    <xf numFmtId="0" fontId="92" fillId="43" borderId="31"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2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57" borderId="34" applyNumberFormat="0" applyFont="0" applyAlignment="0" applyProtection="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xf numFmtId="0" fontId="29" fillId="0" borderId="0"/>
    <xf numFmtId="0" fontId="0" fillId="0" borderId="0"/>
    <xf numFmtId="0" fontId="29" fillId="0" borderId="0"/>
    <xf numFmtId="0" fontId="0" fillId="0" borderId="0"/>
    <xf numFmtId="0" fontId="29" fillId="0" borderId="0">
      <alignment vertical="center"/>
    </xf>
    <xf numFmtId="0" fontId="0" fillId="0" borderId="0">
      <alignment vertical="center"/>
    </xf>
    <xf numFmtId="0" fontId="0" fillId="0" borderId="0">
      <alignment vertical="center"/>
    </xf>
    <xf numFmtId="0" fontId="65" fillId="56" borderId="0" applyNumberFormat="0" applyBorder="0" applyAlignment="0" applyProtection="0">
      <alignment vertical="center"/>
    </xf>
    <xf numFmtId="0" fontId="0" fillId="0" borderId="0">
      <alignment vertical="center"/>
    </xf>
    <xf numFmtId="0" fontId="65"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96" fillId="0" borderId="35" applyNumberFormat="0" applyFill="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54" fillId="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97" fillId="6" borderId="0" applyNumberFormat="0" applyBorder="0" applyAlignment="0" applyProtection="0">
      <alignment vertical="center"/>
    </xf>
    <xf numFmtId="0" fontId="0" fillId="0" borderId="0">
      <alignment vertical="center"/>
    </xf>
    <xf numFmtId="0" fontId="0" fillId="0" borderId="0"/>
    <xf numFmtId="0" fontId="54"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43" fontId="55"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98" fillId="9" borderId="32"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9"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41" fontId="55" fillId="0" borderId="0" applyFont="0" applyFill="0" applyBorder="0" applyAlignment="0" applyProtection="0">
      <alignment vertical="center"/>
    </xf>
    <xf numFmtId="0" fontId="29"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98" fillId="9" borderId="32" applyNumberFormat="0" applyAlignment="0" applyProtection="0">
      <alignment vertical="center"/>
    </xf>
    <xf numFmtId="0" fontId="0" fillId="0" borderId="0">
      <alignment vertical="center"/>
    </xf>
    <xf numFmtId="0" fontId="0" fillId="0" borderId="0">
      <alignment vertical="center"/>
    </xf>
    <xf numFmtId="41" fontId="55" fillId="0" borderId="0" applyFont="0" applyFill="0" applyBorder="0" applyAlignment="0" applyProtection="0">
      <alignment vertical="center"/>
    </xf>
    <xf numFmtId="0" fontId="0" fillId="0" borderId="0">
      <alignment vertical="center"/>
    </xf>
    <xf numFmtId="0" fontId="0" fillId="0" borderId="0"/>
    <xf numFmtId="0" fontId="98" fillId="9" borderId="32" applyNumberFormat="0" applyAlignment="0" applyProtection="0">
      <alignment vertical="center"/>
    </xf>
    <xf numFmtId="0" fontId="0" fillId="0" borderId="0">
      <alignment vertical="center"/>
    </xf>
    <xf numFmtId="0" fontId="0" fillId="0" borderId="0"/>
    <xf numFmtId="0" fontId="29" fillId="0" borderId="0"/>
    <xf numFmtId="0" fontId="29" fillId="0" borderId="0"/>
    <xf numFmtId="0" fontId="0" fillId="0" borderId="0">
      <alignment vertical="center"/>
    </xf>
    <xf numFmtId="0" fontId="29" fillId="0" borderId="0"/>
    <xf numFmtId="0" fontId="93" fillId="20" borderId="32" applyNumberFormat="0" applyAlignment="0" applyProtection="0">
      <alignment vertical="center"/>
    </xf>
    <xf numFmtId="0" fontId="29" fillId="0" borderId="0"/>
    <xf numFmtId="0" fontId="29"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8" fillId="20" borderId="23"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96" fillId="0" borderId="35"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41" fontId="55" fillId="0" borderId="0" applyFont="0" applyFill="0" applyBorder="0" applyAlignment="0" applyProtection="0">
      <alignment vertical="center"/>
    </xf>
    <xf numFmtId="0" fontId="0" fillId="0" borderId="0">
      <alignment vertical="center"/>
    </xf>
    <xf numFmtId="41" fontId="55" fillId="0" borderId="0" applyFont="0" applyFill="0" applyBorder="0" applyAlignment="0" applyProtection="0">
      <alignment vertical="center"/>
    </xf>
    <xf numFmtId="0" fontId="0" fillId="0" borderId="0"/>
    <xf numFmtId="41" fontId="55" fillId="0" borderId="0" applyFont="0" applyFill="0" applyBorder="0" applyAlignment="0" applyProtection="0">
      <alignment vertical="center"/>
    </xf>
    <xf numFmtId="0" fontId="0" fillId="0" borderId="0"/>
    <xf numFmtId="41" fontId="55" fillId="0" borderId="0" applyFont="0" applyFill="0" applyBorder="0" applyAlignment="0" applyProtection="0">
      <alignment vertical="center"/>
    </xf>
    <xf numFmtId="0" fontId="0" fillId="0" borderId="0">
      <alignment vertical="center"/>
    </xf>
    <xf numFmtId="41" fontId="55"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65" fillId="2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65" fillId="17" borderId="0" applyNumberFormat="0" applyBorder="0" applyAlignment="0" applyProtection="0">
      <alignment vertical="center"/>
    </xf>
    <xf numFmtId="0" fontId="0" fillId="0" borderId="0"/>
    <xf numFmtId="0" fontId="65" fillId="17" borderId="0" applyNumberFormat="0" applyBorder="0" applyAlignment="0" applyProtection="0">
      <alignment vertical="center"/>
    </xf>
    <xf numFmtId="0" fontId="0" fillId="0" borderId="0"/>
    <xf numFmtId="0" fontId="65" fillId="2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80"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0"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80" fillId="0" borderId="0" applyNumberFormat="0" applyFill="0" applyBorder="0" applyAlignment="0" applyProtection="0">
      <alignment vertical="center"/>
    </xf>
    <xf numFmtId="0" fontId="0" fillId="0" borderId="0"/>
    <xf numFmtId="0" fontId="0" fillId="0" borderId="0">
      <alignment vertical="center"/>
    </xf>
    <xf numFmtId="0" fontId="80" fillId="0" borderId="0" applyNumberFormat="0" applyFill="0" applyBorder="0" applyAlignment="0" applyProtection="0">
      <alignment vertical="center"/>
    </xf>
    <xf numFmtId="0" fontId="0" fillId="0" borderId="0"/>
    <xf numFmtId="0" fontId="80"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41" fontId="0" fillId="0" borderId="0" applyFont="0" applyFill="0" applyBorder="0" applyAlignment="0" applyProtection="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93" fillId="20" borderId="32" applyNumberFormat="0" applyAlignment="0" applyProtection="0">
      <alignment vertical="center"/>
    </xf>
    <xf numFmtId="0" fontId="0" fillId="0" borderId="0">
      <alignment vertical="center"/>
    </xf>
    <xf numFmtId="41" fontId="0" fillId="0" borderId="0" applyFont="0" applyFill="0" applyBorder="0" applyAlignment="0" applyProtection="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56"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55"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43" fontId="55" fillId="0" borderId="0" applyFont="0" applyFill="0" applyBorder="0" applyAlignment="0" applyProtection="0">
      <alignment vertical="center"/>
    </xf>
    <xf numFmtId="0" fontId="0" fillId="0" borderId="0">
      <alignment vertical="center"/>
    </xf>
    <xf numFmtId="43" fontId="55"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43" fontId="55"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43" fontId="55"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xf numFmtId="0" fontId="0" fillId="0" borderId="0"/>
    <xf numFmtId="43" fontId="55"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5" fillId="57" borderId="34" applyNumberFormat="0" applyFont="0" applyAlignment="0" applyProtection="0">
      <alignment vertical="center"/>
    </xf>
    <xf numFmtId="0" fontId="0" fillId="0" borderId="0"/>
    <xf numFmtId="0" fontId="55" fillId="57" borderId="34" applyNumberFormat="0" applyFont="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97" fillId="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1" fontId="55"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96" fillId="0" borderId="35"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65"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77"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96" fillId="0" borderId="35"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97" fillId="6" borderId="0" applyNumberFormat="0" applyBorder="0" applyAlignment="0" applyProtection="0">
      <alignment vertical="center"/>
    </xf>
    <xf numFmtId="0" fontId="97" fillId="6" borderId="0" applyNumberFormat="0" applyBorder="0" applyAlignment="0" applyProtection="0">
      <alignment vertical="center"/>
    </xf>
    <xf numFmtId="0" fontId="97" fillId="6" borderId="0" applyNumberFormat="0" applyBorder="0" applyAlignment="0" applyProtection="0">
      <alignment vertical="center"/>
    </xf>
    <xf numFmtId="0" fontId="97" fillId="6" borderId="0" applyNumberFormat="0" applyBorder="0" applyAlignment="0" applyProtection="0">
      <alignment vertical="center"/>
    </xf>
    <xf numFmtId="0" fontId="75" fillId="6" borderId="0" applyNumberFormat="0" applyBorder="0" applyAlignment="0" applyProtection="0">
      <alignment vertical="center"/>
    </xf>
    <xf numFmtId="0" fontId="75" fillId="6" borderId="0" applyNumberFormat="0" applyBorder="0" applyAlignment="0" applyProtection="0">
      <alignment vertical="center"/>
    </xf>
    <xf numFmtId="0" fontId="75" fillId="6" borderId="0" applyNumberFormat="0" applyBorder="0" applyAlignment="0" applyProtection="0">
      <alignment vertical="center"/>
    </xf>
    <xf numFmtId="0" fontId="75" fillId="6" borderId="0" applyNumberFormat="0" applyBorder="0" applyAlignment="0" applyProtection="0">
      <alignment vertical="center"/>
    </xf>
    <xf numFmtId="0" fontId="75" fillId="6" borderId="0" applyNumberFormat="0" applyBorder="0" applyAlignment="0" applyProtection="0">
      <alignment vertical="center"/>
    </xf>
    <xf numFmtId="0" fontId="96" fillId="0" borderId="35" applyNumberFormat="0" applyFill="0" applyAlignment="0" applyProtection="0">
      <alignment vertical="center"/>
    </xf>
    <xf numFmtId="0" fontId="93" fillId="20" borderId="32" applyNumberFormat="0" applyAlignment="0" applyProtection="0">
      <alignment vertical="center"/>
    </xf>
    <xf numFmtId="0" fontId="93" fillId="20" borderId="32" applyNumberFormat="0" applyAlignment="0" applyProtection="0">
      <alignment vertical="center"/>
    </xf>
    <xf numFmtId="41" fontId="0" fillId="0" borderId="0" applyFont="0" applyFill="0" applyBorder="0" applyAlignment="0" applyProtection="0"/>
    <xf numFmtId="0" fontId="93" fillId="20" borderId="32" applyNumberFormat="0" applyAlignment="0" applyProtection="0">
      <alignment vertical="center"/>
    </xf>
    <xf numFmtId="0" fontId="77" fillId="0" borderId="0" applyNumberFormat="0" applyFill="0" applyBorder="0" applyAlignment="0" applyProtection="0">
      <alignment vertical="center"/>
    </xf>
    <xf numFmtId="41" fontId="55" fillId="0" borderId="0" applyFont="0" applyFill="0" applyBorder="0" applyAlignment="0" applyProtection="0">
      <alignment vertical="center"/>
    </xf>
    <xf numFmtId="41" fontId="55" fillId="0" borderId="0" applyFont="0" applyFill="0" applyBorder="0" applyAlignment="0" applyProtection="0">
      <alignment vertical="center"/>
    </xf>
    <xf numFmtId="41" fontId="0" fillId="0" borderId="0" applyFont="0" applyFill="0" applyBorder="0" applyAlignment="0" applyProtection="0"/>
    <xf numFmtId="41" fontId="55" fillId="0" borderId="0" applyFont="0" applyFill="0" applyBorder="0" applyAlignment="0" applyProtection="0">
      <alignment vertical="center"/>
    </xf>
    <xf numFmtId="41" fontId="0" fillId="0" borderId="0" applyFont="0" applyFill="0" applyBorder="0" applyAlignment="0" applyProtection="0"/>
    <xf numFmtId="41" fontId="55" fillId="0" borderId="0" applyFont="0" applyFill="0" applyBorder="0" applyAlignment="0" applyProtection="0">
      <alignment vertical="center"/>
    </xf>
    <xf numFmtId="41" fontId="0" fillId="0" borderId="0" applyFont="0" applyFill="0" applyBorder="0" applyAlignment="0" applyProtection="0"/>
    <xf numFmtId="41" fontId="0" fillId="0" borderId="0" applyFont="0" applyFill="0" applyBorder="0" applyAlignment="0" applyProtection="0"/>
    <xf numFmtId="0" fontId="55" fillId="2" borderId="0" applyNumberFormat="0" applyBorder="0" applyAlignment="0" applyProtection="0">
      <alignment vertical="center"/>
    </xf>
    <xf numFmtId="41" fontId="55" fillId="0" borderId="0" applyFont="0" applyFill="0" applyBorder="0" applyAlignment="0" applyProtection="0">
      <alignment vertical="center"/>
    </xf>
    <xf numFmtId="41" fontId="0" fillId="0" borderId="0" applyFont="0" applyFill="0" applyBorder="0" applyAlignment="0" applyProtection="0"/>
    <xf numFmtId="41" fontId="0" fillId="0" borderId="0" applyFont="0" applyFill="0" applyBorder="0" applyAlignment="0" applyProtection="0"/>
    <xf numFmtId="41" fontId="55" fillId="0" borderId="0" applyFont="0" applyFill="0" applyBorder="0" applyAlignment="0" applyProtection="0">
      <alignment vertical="center"/>
    </xf>
    <xf numFmtId="41" fontId="0" fillId="0" borderId="0" applyFont="0" applyFill="0" applyBorder="0" applyAlignment="0" applyProtection="0"/>
    <xf numFmtId="41" fontId="55" fillId="0" borderId="0" applyFont="0" applyFill="0" applyBorder="0" applyAlignment="0" applyProtection="0">
      <alignment vertical="center"/>
    </xf>
    <xf numFmtId="41" fontId="55" fillId="0" borderId="0" applyFont="0" applyFill="0" applyBorder="0" applyAlignment="0" applyProtection="0">
      <alignment vertical="center"/>
    </xf>
    <xf numFmtId="41" fontId="0" fillId="0" borderId="0" applyFont="0" applyFill="0" applyBorder="0" applyAlignment="0" applyProtection="0"/>
    <xf numFmtId="0" fontId="55" fillId="2" borderId="0" applyNumberFormat="0" applyBorder="0" applyAlignment="0" applyProtection="0">
      <alignment vertical="center"/>
    </xf>
    <xf numFmtId="41" fontId="55" fillId="0" borderId="0" applyFont="0" applyFill="0" applyBorder="0" applyAlignment="0" applyProtection="0">
      <alignment vertical="center"/>
    </xf>
    <xf numFmtId="41" fontId="55" fillId="0" borderId="0" applyFont="0" applyFill="0" applyBorder="0" applyAlignment="0" applyProtection="0">
      <alignment vertical="center"/>
    </xf>
    <xf numFmtId="41" fontId="0" fillId="0" borderId="0" applyFont="0" applyFill="0" applyBorder="0" applyAlignment="0" applyProtection="0"/>
    <xf numFmtId="41" fontId="0" fillId="0" borderId="0" applyFont="0" applyFill="0" applyBorder="0" applyAlignment="0" applyProtection="0"/>
    <xf numFmtId="41" fontId="0" fillId="0" borderId="0" applyFont="0" applyFill="0" applyBorder="0" applyAlignment="0" applyProtection="0"/>
    <xf numFmtId="0" fontId="55" fillId="2" borderId="0" applyNumberFormat="0" applyBorder="0" applyAlignment="0" applyProtection="0">
      <alignment vertical="center"/>
    </xf>
    <xf numFmtId="0" fontId="65" fillId="26" borderId="0" applyNumberFormat="0" applyBorder="0" applyAlignment="0" applyProtection="0">
      <alignment vertical="center"/>
    </xf>
    <xf numFmtId="0" fontId="65" fillId="26" borderId="0" applyNumberFormat="0" applyBorder="0" applyAlignment="0" applyProtection="0">
      <alignment vertical="center"/>
    </xf>
    <xf numFmtId="0" fontId="65" fillId="26" borderId="0" applyNumberFormat="0" applyBorder="0" applyAlignment="0" applyProtection="0">
      <alignment vertical="center"/>
    </xf>
    <xf numFmtId="0" fontId="65" fillId="26"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56" borderId="0" applyNumberFormat="0" applyBorder="0" applyAlignment="0" applyProtection="0">
      <alignment vertical="center"/>
    </xf>
    <xf numFmtId="0" fontId="65" fillId="17" borderId="0" applyNumberFormat="0" applyBorder="0" applyAlignment="0" applyProtection="0">
      <alignment vertical="center"/>
    </xf>
    <xf numFmtId="0" fontId="65" fillId="17" borderId="0" applyNumberFormat="0" applyBorder="0" applyAlignment="0" applyProtection="0">
      <alignment vertical="center"/>
    </xf>
    <xf numFmtId="0" fontId="65" fillId="23" borderId="0" applyNumberFormat="0" applyBorder="0" applyAlignment="0" applyProtection="0">
      <alignment vertical="center"/>
    </xf>
    <xf numFmtId="0" fontId="65" fillId="23" borderId="0" applyNumberFormat="0" applyBorder="0" applyAlignment="0" applyProtection="0">
      <alignment vertical="center"/>
    </xf>
    <xf numFmtId="0" fontId="65" fillId="23" borderId="0" applyNumberFormat="0" applyBorder="0" applyAlignment="0" applyProtection="0">
      <alignment vertical="center"/>
    </xf>
    <xf numFmtId="0" fontId="65" fillId="23" borderId="0" applyNumberFormat="0" applyBorder="0" applyAlignment="0" applyProtection="0">
      <alignment vertical="center"/>
    </xf>
    <xf numFmtId="0" fontId="65" fillId="27" borderId="0" applyNumberFormat="0" applyBorder="0" applyAlignment="0" applyProtection="0">
      <alignment vertical="center"/>
    </xf>
    <xf numFmtId="0" fontId="65" fillId="27" borderId="0" applyNumberFormat="0" applyBorder="0" applyAlignment="0" applyProtection="0">
      <alignment vertical="center"/>
    </xf>
    <xf numFmtId="0" fontId="65" fillId="27" borderId="0" applyNumberFormat="0" applyBorder="0" applyAlignment="0" applyProtection="0">
      <alignment vertical="center"/>
    </xf>
    <xf numFmtId="0" fontId="65" fillId="27" borderId="0" applyNumberFormat="0" applyBorder="0" applyAlignment="0" applyProtection="0">
      <alignment vertical="center"/>
    </xf>
    <xf numFmtId="0" fontId="76" fillId="32" borderId="0" applyNumberFormat="0" applyBorder="0" applyAlignment="0" applyProtection="0">
      <alignment vertical="center"/>
    </xf>
    <xf numFmtId="0" fontId="76" fillId="32" borderId="0" applyNumberFormat="0" applyBorder="0" applyAlignment="0" applyProtection="0">
      <alignment vertical="center"/>
    </xf>
    <xf numFmtId="0" fontId="76" fillId="32" borderId="0" applyNumberFormat="0" applyBorder="0" applyAlignment="0" applyProtection="0">
      <alignment vertical="center"/>
    </xf>
    <xf numFmtId="0" fontId="68" fillId="20" borderId="23" applyNumberFormat="0" applyAlignment="0" applyProtection="0">
      <alignment vertical="center"/>
    </xf>
    <xf numFmtId="0" fontId="68" fillId="20" borderId="23" applyNumberFormat="0" applyAlignment="0" applyProtection="0">
      <alignment vertical="center"/>
    </xf>
    <xf numFmtId="0" fontId="68" fillId="20" borderId="23" applyNumberFormat="0" applyAlignment="0" applyProtection="0">
      <alignment vertical="center"/>
    </xf>
    <xf numFmtId="0" fontId="38" fillId="0" borderId="0"/>
    <xf numFmtId="0" fontId="74" fillId="0" borderId="0"/>
    <xf numFmtId="0" fontId="0" fillId="57" borderId="34" applyNumberFormat="0" applyFont="0" applyAlignment="0" applyProtection="0">
      <alignment vertical="center"/>
    </xf>
    <xf numFmtId="0" fontId="0" fillId="57" borderId="34" applyNumberFormat="0" applyFont="0" applyAlignment="0" applyProtection="0">
      <alignment vertical="center"/>
    </xf>
    <xf numFmtId="0" fontId="0" fillId="57" borderId="34" applyNumberFormat="0" applyFont="0" applyAlignment="0" applyProtection="0">
      <alignment vertical="center"/>
    </xf>
    <xf numFmtId="0" fontId="0" fillId="57" borderId="34" applyNumberFormat="0" applyFont="0" applyAlignment="0" applyProtection="0">
      <alignment vertical="center"/>
    </xf>
    <xf numFmtId="0" fontId="55" fillId="57" borderId="34" applyNumberFormat="0" applyFont="0" applyAlignment="0" applyProtection="0">
      <alignment vertical="center"/>
    </xf>
  </cellStyleXfs>
  <cellXfs count="288">
    <xf numFmtId="0" fontId="0" fillId="0" borderId="0" xfId="0"/>
    <xf numFmtId="0" fontId="1" fillId="0" borderId="0" xfId="0" applyFont="1" applyFill="1" applyAlignment="1"/>
    <xf numFmtId="0" fontId="2" fillId="0" borderId="0" xfId="0" applyFont="1" applyFill="1" applyAlignment="1"/>
    <xf numFmtId="0" fontId="2" fillId="0" borderId="0" xfId="0" applyFont="1"/>
    <xf numFmtId="0" fontId="3" fillId="0" borderId="0" xfId="0" applyFont="1" applyFill="1" applyAlignment="1"/>
    <xf numFmtId="0" fontId="4" fillId="0" borderId="0" xfId="0" applyFont="1" applyFill="1" applyAlignment="1"/>
    <xf numFmtId="0" fontId="0" fillId="0" borderId="0" xfId="0" applyFont="1" applyFill="1" applyAlignment="1"/>
    <xf numFmtId="0" fontId="5" fillId="0" borderId="0" xfId="0" applyFont="1" applyFill="1" applyAlignment="1">
      <alignment horizontal="center"/>
    </xf>
    <xf numFmtId="0" fontId="6" fillId="0" borderId="1" xfId="0" applyFont="1" applyFill="1" applyBorder="1" applyAlignment="1">
      <alignment horizontal="center" wrapText="1"/>
    </xf>
    <xf numFmtId="0" fontId="7" fillId="0" borderId="1" xfId="0" applyFont="1" applyFill="1" applyBorder="1" applyAlignment="1">
      <alignment horizontal="center" wrapText="1"/>
    </xf>
    <xf numFmtId="0" fontId="6" fillId="0" borderId="1" xfId="0" applyFont="1" applyFill="1" applyBorder="1" applyAlignment="1">
      <alignment horizontal="center" vertical="center" wrapText="1"/>
    </xf>
    <xf numFmtId="0" fontId="8" fillId="0" borderId="1" xfId="49" applyBorder="1" applyAlignment="1">
      <alignment horizontal="left" wrapText="1"/>
    </xf>
    <xf numFmtId="0" fontId="6" fillId="0" borderId="1" xfId="0" applyFont="1" applyFill="1" applyBorder="1" applyAlignment="1">
      <alignment horizontal="left" wrapText="1"/>
    </xf>
    <xf numFmtId="0" fontId="7" fillId="0" borderId="1" xfId="0" applyFont="1" applyFill="1" applyBorder="1" applyAlignment="1">
      <alignment horizontal="left" wrapText="1"/>
    </xf>
    <xf numFmtId="0" fontId="9" fillId="0" borderId="1" xfId="0" applyFont="1" applyFill="1" applyBorder="1" applyAlignment="1">
      <alignment horizontal="left" vertical="center" wrapText="1"/>
    </xf>
    <xf numFmtId="0" fontId="8" fillId="0" borderId="1" xfId="49" applyFill="1" applyBorder="1" applyAlignment="1">
      <alignment horizontal="left" wrapText="1"/>
    </xf>
    <xf numFmtId="0" fontId="10" fillId="0" borderId="1" xfId="0" applyFont="1" applyFill="1" applyBorder="1" applyAlignment="1">
      <alignment horizontal="left" wrapText="1"/>
    </xf>
    <xf numFmtId="0" fontId="8" fillId="0" borderId="0" xfId="49" applyAlignment="1">
      <alignment vertical="center"/>
    </xf>
    <xf numFmtId="0" fontId="9" fillId="0" borderId="1" xfId="0" applyFont="1" applyFill="1" applyBorder="1" applyAlignment="1">
      <alignment horizontal="left" wrapText="1"/>
    </xf>
    <xf numFmtId="0" fontId="10" fillId="0" borderId="1" xfId="0" applyFont="1" applyFill="1" applyBorder="1" applyAlignment="1">
      <alignment horizontal="left" vertical="center" wrapText="1"/>
    </xf>
    <xf numFmtId="0" fontId="11" fillId="0" borderId="1" xfId="49" applyFont="1" applyBorder="1" applyAlignment="1">
      <alignment horizontal="left" wrapText="1"/>
    </xf>
    <xf numFmtId="0" fontId="8" fillId="0" borderId="1" xfId="49" applyBorder="1" applyAlignment="1">
      <alignment vertical="center"/>
    </xf>
    <xf numFmtId="0" fontId="12" fillId="0" borderId="0" xfId="0" applyFont="1"/>
    <xf numFmtId="0" fontId="13" fillId="0" borderId="0" xfId="0" applyFont="1"/>
    <xf numFmtId="0" fontId="14" fillId="0" borderId="0" xfId="0" applyFont="1" applyAlignment="1">
      <alignment horizontal="center" vertical="center"/>
    </xf>
    <xf numFmtId="0" fontId="15" fillId="0" borderId="0" xfId="0" applyFont="1" applyAlignment="1">
      <alignment horizontal="justify"/>
    </xf>
    <xf numFmtId="0" fontId="16" fillId="0" borderId="0" xfId="0" applyFont="1" applyAlignment="1">
      <alignment horizontal="justify" wrapText="1" indent="2"/>
    </xf>
    <xf numFmtId="0" fontId="17" fillId="0" borderId="0" xfId="0" applyFont="1" applyAlignment="1">
      <alignment horizontal="justify" indent="2"/>
    </xf>
    <xf numFmtId="0" fontId="16" fillId="0" borderId="0" xfId="0" applyFont="1" applyAlignment="1">
      <alignment horizontal="justify" indent="2"/>
    </xf>
    <xf numFmtId="0" fontId="18" fillId="0" borderId="0" xfId="0" applyFont="1" applyAlignment="1">
      <alignment horizontal="justify" indent="2"/>
    </xf>
    <xf numFmtId="0" fontId="19" fillId="0" borderId="0" xfId="0" applyFont="1" applyAlignment="1">
      <alignment horizontal="justify" indent="2"/>
    </xf>
    <xf numFmtId="0" fontId="0" fillId="0" borderId="0" xfId="0" applyAlignment="1">
      <alignment vertical="center"/>
    </xf>
    <xf numFmtId="0" fontId="0" fillId="0" borderId="0" xfId="1114" applyFont="1" applyAlignment="1">
      <alignment horizontal="left" vertical="center"/>
    </xf>
    <xf numFmtId="0" fontId="0" fillId="0" borderId="0" xfId="1114"/>
    <xf numFmtId="0" fontId="20" fillId="0" borderId="0" xfId="1114" applyFont="1" applyAlignment="1">
      <alignment horizontal="center" vertical="center"/>
    </xf>
    <xf numFmtId="0" fontId="0" fillId="0" borderId="0" xfId="1114" applyAlignment="1">
      <alignment horizontal="center" vertical="center"/>
    </xf>
    <xf numFmtId="0" fontId="0" fillId="0" borderId="1" xfId="1114" applyFont="1" applyBorder="1" applyAlignment="1">
      <alignment horizontal="center" vertical="center"/>
    </xf>
    <xf numFmtId="0" fontId="0" fillId="0" borderId="1" xfId="1114" applyBorder="1" applyAlignment="1">
      <alignment horizontal="center" vertical="center"/>
    </xf>
    <xf numFmtId="0" fontId="21" fillId="0" borderId="1" xfId="1114" applyFont="1" applyBorder="1" applyAlignment="1">
      <alignment horizontal="center" vertical="center"/>
    </xf>
    <xf numFmtId="0" fontId="21" fillId="0" borderId="1" xfId="1114" applyFont="1" applyBorder="1" applyAlignment="1">
      <alignment horizontal="center" vertical="center" wrapText="1"/>
    </xf>
    <xf numFmtId="0" fontId="21" fillId="0" borderId="1" xfId="1114" applyNumberFormat="1" applyFont="1" applyFill="1" applyBorder="1" applyAlignment="1" applyProtection="1">
      <alignment horizontal="center" vertical="center"/>
    </xf>
    <xf numFmtId="0" fontId="22" fillId="0" borderId="1" xfId="1114" applyNumberFormat="1" applyFont="1" applyFill="1" applyBorder="1" applyAlignment="1" applyProtection="1">
      <alignment horizontal="left" vertical="center" wrapText="1"/>
    </xf>
    <xf numFmtId="0" fontId="0" fillId="0" borderId="0" xfId="0" applyFont="1" applyAlignment="1">
      <alignment vertical="center"/>
    </xf>
    <xf numFmtId="0" fontId="2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24" fillId="0" borderId="1" xfId="0" applyFont="1" applyBorder="1" applyAlignment="1">
      <alignment horizontal="center" vertical="center"/>
    </xf>
    <xf numFmtId="0" fontId="0" fillId="0" borderId="0" xfId="0" applyFill="1" applyAlignment="1">
      <alignment vertical="center"/>
    </xf>
    <xf numFmtId="0" fontId="25" fillId="0" borderId="0" xfId="0" applyFont="1" applyAlignment="1">
      <alignment vertical="center"/>
    </xf>
    <xf numFmtId="0" fontId="26" fillId="0" borderId="0" xfId="0" applyFont="1" applyAlignment="1">
      <alignment vertical="center"/>
    </xf>
    <xf numFmtId="0" fontId="2" fillId="0" borderId="0" xfId="0" applyFont="1" applyAlignment="1">
      <alignment vertical="center"/>
    </xf>
    <xf numFmtId="0" fontId="0" fillId="0" borderId="0" xfId="0" applyFont="1" applyAlignment="1">
      <alignment horizontal="center" vertical="center"/>
    </xf>
    <xf numFmtId="0" fontId="0" fillId="0" borderId="0" xfId="0" applyNumberFormat="1" applyFont="1" applyAlignment="1">
      <alignment vertical="center" wrapText="1"/>
    </xf>
    <xf numFmtId="0" fontId="27" fillId="0" borderId="0" xfId="0" applyFont="1" applyAlignment="1">
      <alignment horizontal="center" vertical="center"/>
    </xf>
    <xf numFmtId="0" fontId="28" fillId="0" borderId="0" xfId="0" applyFont="1" applyAlignment="1">
      <alignment vertical="center"/>
    </xf>
    <xf numFmtId="0" fontId="24" fillId="0" borderId="2" xfId="0" applyFont="1" applyBorder="1" applyAlignment="1">
      <alignment horizontal="center" vertical="center"/>
    </xf>
    <xf numFmtId="0" fontId="29" fillId="0" borderId="2" xfId="0" applyNumberFormat="1" applyFont="1" applyBorder="1" applyAlignment="1">
      <alignment horizontal="center" vertical="center"/>
    </xf>
    <xf numFmtId="49" fontId="30" fillId="0" borderId="1" xfId="1286" applyNumberFormat="1" applyFont="1" applyFill="1" applyBorder="1" applyAlignment="1">
      <alignment horizontal="center" vertical="center" wrapText="1"/>
    </xf>
    <xf numFmtId="0" fontId="31" fillId="0" borderId="1" xfId="1286" applyFont="1" applyFill="1" applyBorder="1" applyAlignment="1">
      <alignment horizontal="center" vertical="center" wrapText="1"/>
    </xf>
    <xf numFmtId="0" fontId="31" fillId="0" borderId="1" xfId="1286" applyNumberFormat="1" applyFont="1" applyFill="1" applyBorder="1" applyAlignment="1">
      <alignment horizontal="center" vertical="center" wrapText="1"/>
    </xf>
    <xf numFmtId="0" fontId="30" fillId="0" borderId="1" xfId="1286"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1" xfId="0" applyNumberFormat="1" applyFont="1" applyFill="1" applyBorder="1" applyAlignment="1">
      <alignment horizontal="center" vertical="center" wrapText="1"/>
    </xf>
    <xf numFmtId="0" fontId="24" fillId="0" borderId="1" xfId="1137" applyFont="1" applyFill="1" applyBorder="1" applyAlignment="1">
      <alignment vertical="center" wrapText="1"/>
    </xf>
    <xf numFmtId="0" fontId="24" fillId="0" borderId="1" xfId="1205" applyFont="1" applyFill="1" applyBorder="1" applyAlignment="1">
      <alignment vertical="center" wrapText="1"/>
    </xf>
    <xf numFmtId="0" fontId="24" fillId="0" borderId="1" xfId="1205"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30" fillId="0" borderId="1" xfId="1114" applyFont="1" applyFill="1" applyBorder="1" applyAlignment="1">
      <alignment vertical="center" wrapText="1"/>
    </xf>
    <xf numFmtId="0" fontId="30" fillId="0" borderId="1" xfId="1205" applyNumberFormat="1" applyFont="1" applyFill="1" applyBorder="1" applyAlignment="1">
      <alignment horizontal="center" vertical="center" wrapText="1"/>
    </xf>
    <xf numFmtId="0" fontId="30" fillId="0" borderId="1" xfId="1205" applyFont="1" applyFill="1" applyBorder="1" applyAlignment="1">
      <alignment vertical="center" wrapText="1"/>
    </xf>
    <xf numFmtId="49" fontId="32" fillId="0" borderId="1" xfId="0" applyNumberFormat="1" applyFont="1" applyFill="1" applyBorder="1" applyAlignment="1">
      <alignment horizontal="left"/>
    </xf>
    <xf numFmtId="0" fontId="32" fillId="0" borderId="1" xfId="0" applyNumberFormat="1" applyFont="1" applyFill="1" applyBorder="1" applyAlignment="1">
      <alignment horizontal="center"/>
    </xf>
    <xf numFmtId="49" fontId="24" fillId="0" borderId="1" xfId="0" applyNumberFormat="1" applyFont="1" applyFill="1" applyBorder="1" applyAlignment="1">
      <alignment horizontal="left"/>
    </xf>
    <xf numFmtId="0" fontId="24" fillId="0" borderId="1" xfId="0" applyNumberFormat="1" applyFont="1" applyFill="1" applyBorder="1" applyAlignment="1">
      <alignment horizontal="center"/>
    </xf>
    <xf numFmtId="0" fontId="29" fillId="0" borderId="0" xfId="0" applyFont="1" applyAlignment="1">
      <alignment horizontal="center" vertical="center"/>
    </xf>
    <xf numFmtId="0" fontId="29" fillId="0" borderId="0" xfId="0" applyNumberFormat="1" applyFont="1" applyAlignment="1">
      <alignment vertical="center" wrapText="1"/>
    </xf>
    <xf numFmtId="0" fontId="29" fillId="0" borderId="0" xfId="0" applyFont="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4" fillId="0" borderId="1" xfId="0" applyFont="1" applyFill="1" applyBorder="1" applyAlignment="1">
      <alignment horizontal="center" vertical="center"/>
    </xf>
    <xf numFmtId="0" fontId="4" fillId="0" borderId="0" xfId="0" applyFont="1" applyAlignment="1">
      <alignment horizontal="center" vertical="center"/>
    </xf>
    <xf numFmtId="0" fontId="20" fillId="0" borderId="0" xfId="0" applyFont="1" applyAlignment="1">
      <alignment horizontal="center" vertical="center"/>
    </xf>
    <xf numFmtId="0" fontId="33" fillId="0" borderId="0" xfId="0" applyFont="1" applyAlignment="1">
      <alignmen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 fillId="0" borderId="0" xfId="0" applyFont="1" applyFill="1"/>
    <xf numFmtId="0" fontId="0" fillId="0" borderId="0" xfId="0" applyFill="1"/>
    <xf numFmtId="0" fontId="0" fillId="0" borderId="0" xfId="0" applyFill="1" applyAlignment="1">
      <alignment horizontal="center"/>
    </xf>
    <xf numFmtId="0" fontId="0" fillId="0" borderId="0" xfId="0" applyFont="1" applyFill="1"/>
    <xf numFmtId="0" fontId="5" fillId="0" borderId="0" xfId="0" applyNumberFormat="1" applyFont="1" applyFill="1" applyAlignment="1" applyProtection="1">
      <alignment horizontal="center" vertical="center"/>
    </xf>
    <xf numFmtId="0" fontId="29" fillId="0" borderId="0" xfId="0" applyNumberFormat="1" applyFont="1" applyFill="1" applyAlignment="1" applyProtection="1">
      <alignment horizontal="right" vertical="center"/>
    </xf>
    <xf numFmtId="0" fontId="30" fillId="0" borderId="1" xfId="0" applyNumberFormat="1" applyFont="1" applyFill="1" applyBorder="1" applyAlignment="1" applyProtection="1">
      <alignment horizontal="center" vertical="center"/>
    </xf>
    <xf numFmtId="0" fontId="30" fillId="0" borderId="1" xfId="0" applyNumberFormat="1" applyFont="1" applyFill="1" applyBorder="1" applyAlignment="1" applyProtection="1">
      <alignment horizontal="center" vertical="center" wrapText="1"/>
    </xf>
    <xf numFmtId="0" fontId="30" fillId="0" borderId="1" xfId="0" applyNumberFormat="1" applyFont="1" applyFill="1" applyBorder="1" applyAlignment="1" applyProtection="1">
      <alignment vertical="center"/>
    </xf>
    <xf numFmtId="3" fontId="30" fillId="0" borderId="1"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vertical="center"/>
    </xf>
    <xf numFmtId="3" fontId="24" fillId="0" borderId="1" xfId="0" applyNumberFormat="1" applyFont="1" applyFill="1" applyBorder="1" applyAlignment="1" applyProtection="1">
      <alignment horizontal="center" vertical="center"/>
    </xf>
    <xf numFmtId="0" fontId="29" fillId="0" borderId="0" xfId="0" applyFont="1" applyAlignment="1">
      <alignment vertical="center" wrapText="1"/>
    </xf>
    <xf numFmtId="0" fontId="34"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43" fontId="0" fillId="0" borderId="0" xfId="0" applyNumberFormat="1" applyAlignment="1">
      <alignment vertical="center" wrapText="1"/>
    </xf>
    <xf numFmtId="0" fontId="0" fillId="0" borderId="0" xfId="0" applyBorder="1" applyAlignment="1">
      <alignment vertical="center" wrapText="1"/>
    </xf>
    <xf numFmtId="0" fontId="12" fillId="0" borderId="0" xfId="0" applyFont="1" applyAlignment="1">
      <alignment horizontal="center" vertical="center" wrapText="1"/>
    </xf>
    <xf numFmtId="43" fontId="29" fillId="0" borderId="0" xfId="0" applyNumberFormat="1" applyFont="1" applyAlignment="1">
      <alignment horizontal="center" vertical="center" wrapText="1"/>
    </xf>
    <xf numFmtId="0" fontId="29" fillId="0" borderId="0" xfId="0" applyFont="1" applyBorder="1" applyAlignment="1">
      <alignment vertical="center" wrapText="1"/>
    </xf>
    <xf numFmtId="0" fontId="35" fillId="0" borderId="1" xfId="0" applyFont="1" applyBorder="1" applyAlignment="1">
      <alignment horizontal="center" vertical="center" wrapText="1"/>
    </xf>
    <xf numFmtId="43" fontId="35" fillId="0" borderId="1" xfId="0" applyNumberFormat="1" applyFont="1" applyBorder="1" applyAlignment="1">
      <alignment horizontal="center" vertical="center" wrapText="1"/>
    </xf>
    <xf numFmtId="0" fontId="34" fillId="0" borderId="0" xfId="0" applyFont="1" applyBorder="1" applyAlignment="1">
      <alignment vertical="center" wrapText="1"/>
    </xf>
    <xf numFmtId="0" fontId="24" fillId="0" borderId="1" xfId="0" applyFont="1" applyBorder="1" applyAlignment="1">
      <alignment vertical="center" wrapText="1"/>
    </xf>
    <xf numFmtId="176" fontId="24" fillId="0" borderId="1" xfId="0" applyNumberFormat="1" applyFont="1" applyFill="1" applyBorder="1" applyAlignment="1">
      <alignment horizontal="right" vertical="center" wrapText="1"/>
    </xf>
    <xf numFmtId="0" fontId="0" fillId="0" borderId="0" xfId="0" applyFont="1" applyBorder="1" applyAlignment="1">
      <alignment vertical="center" wrapText="1"/>
    </xf>
    <xf numFmtId="177" fontId="24" fillId="0" borderId="1" xfId="0" applyNumberFormat="1" applyFont="1" applyFill="1" applyBorder="1" applyAlignment="1">
      <alignment vertical="center" wrapText="1"/>
    </xf>
    <xf numFmtId="176" fontId="24" fillId="0" borderId="1" xfId="0" applyNumberFormat="1" applyFont="1" applyFill="1" applyBorder="1" applyAlignment="1">
      <alignment vertical="center" wrapText="1"/>
    </xf>
    <xf numFmtId="177" fontId="24" fillId="0" borderId="1" xfId="0" applyNumberFormat="1" applyFont="1" applyBorder="1" applyAlignment="1">
      <alignment vertical="center" wrapText="1"/>
    </xf>
    <xf numFmtId="176" fontId="24" fillId="0" borderId="1" xfId="0" applyNumberFormat="1" applyFont="1" applyBorder="1" applyAlignment="1">
      <alignment horizontal="right" vertical="center" wrapText="1"/>
    </xf>
    <xf numFmtId="176" fontId="24" fillId="0" borderId="1" xfId="0" applyNumberFormat="1" applyFont="1" applyBorder="1" applyAlignment="1">
      <alignment vertical="center" wrapText="1"/>
    </xf>
    <xf numFmtId="43" fontId="24" fillId="0" borderId="1" xfId="0" applyNumberFormat="1" applyFont="1" applyBorder="1" applyAlignment="1">
      <alignment vertical="center" wrapText="1"/>
    </xf>
    <xf numFmtId="0" fontId="24" fillId="0" borderId="0" xfId="0" applyFont="1" applyAlignment="1">
      <alignment vertical="center" wrapText="1"/>
    </xf>
    <xf numFmtId="43" fontId="24" fillId="0" borderId="0" xfId="0" applyNumberFormat="1" applyFont="1" applyAlignment="1">
      <alignment vertical="center" wrapText="1"/>
    </xf>
    <xf numFmtId="43" fontId="29" fillId="0" borderId="0" xfId="0" applyNumberFormat="1" applyFont="1" applyAlignment="1">
      <alignment horizontal="right" vertical="center" wrapText="1"/>
    </xf>
    <xf numFmtId="43" fontId="24" fillId="0" borderId="1" xfId="0" applyNumberFormat="1" applyFont="1" applyFill="1" applyBorder="1" applyAlignment="1">
      <alignment vertical="center" wrapText="1"/>
    </xf>
    <xf numFmtId="0" fontId="24" fillId="0" borderId="1" xfId="0" applyFont="1" applyBorder="1" applyAlignment="1">
      <alignment horizontal="center" vertical="center" wrapText="1"/>
    </xf>
    <xf numFmtId="0" fontId="12" fillId="0" borderId="0" xfId="0" applyFont="1" applyFill="1" applyBorder="1" applyAlignment="1">
      <alignment horizontal="center" vertical="center" wrapText="1"/>
    </xf>
    <xf numFmtId="0" fontId="0" fillId="0" borderId="0" xfId="1114" applyNumberFormat="1" applyFont="1" applyFill="1" applyAlignment="1" applyProtection="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4" fontId="36" fillId="0" borderId="1" xfId="0" applyNumberFormat="1" applyFont="1" applyBorder="1" applyAlignment="1">
      <alignment horizontal="center" vertical="center" wrapText="1"/>
    </xf>
    <xf numFmtId="0" fontId="36" fillId="2" borderId="1" xfId="0" applyFont="1" applyFill="1" applyBorder="1" applyAlignment="1">
      <alignment horizontal="center" vertical="center" wrapText="1"/>
    </xf>
    <xf numFmtId="49" fontId="29" fillId="0" borderId="1" xfId="0" applyNumberFormat="1" applyFont="1" applyBorder="1" applyAlignment="1">
      <alignment horizontal="left" vertical="center" wrapText="1"/>
    </xf>
    <xf numFmtId="4" fontId="29" fillId="0" borderId="1" xfId="0" applyNumberFormat="1" applyFont="1" applyBorder="1" applyAlignment="1">
      <alignment horizontal="center" vertical="center"/>
    </xf>
    <xf numFmtId="0" fontId="0" fillId="0" borderId="1" xfId="0" applyFont="1" applyBorder="1" applyAlignment="1">
      <alignment vertical="center"/>
    </xf>
    <xf numFmtId="4" fontId="0" fillId="0" borderId="1" xfId="0" applyNumberFormat="1" applyBorder="1" applyAlignment="1">
      <alignment horizontal="center" vertical="center"/>
    </xf>
    <xf numFmtId="4" fontId="36" fillId="0" borderId="9" xfId="0" applyNumberFormat="1" applyFont="1" applyBorder="1" applyAlignment="1">
      <alignment horizontal="center" vertical="center" wrapText="1"/>
    </xf>
    <xf numFmtId="0" fontId="36" fillId="2" borderId="9" xfId="0" applyFont="1" applyFill="1" applyBorder="1" applyAlignment="1">
      <alignment horizontal="center" vertical="center" wrapText="1"/>
    </xf>
    <xf numFmtId="49" fontId="29" fillId="0" borderId="10" xfId="0" applyNumberFormat="1" applyFont="1" applyBorder="1" applyAlignment="1">
      <alignment horizontal="left" vertical="center" wrapText="1"/>
    </xf>
    <xf numFmtId="4" fontId="29" fillId="0" borderId="9" xfId="0" applyNumberFormat="1" applyFont="1" applyBorder="1" applyAlignment="1">
      <alignment horizontal="center" vertical="center"/>
    </xf>
    <xf numFmtId="49" fontId="29" fillId="0" borderId="11" xfId="0" applyNumberFormat="1" applyFont="1" applyBorder="1" applyAlignment="1">
      <alignment horizontal="left" vertical="center" wrapText="1"/>
    </xf>
    <xf numFmtId="4" fontId="29" fillId="0" borderId="12" xfId="0" applyNumberFormat="1" applyFont="1" applyBorder="1" applyAlignment="1">
      <alignment horizontal="center" vertical="center"/>
    </xf>
    <xf numFmtId="0" fontId="37" fillId="0" borderId="0" xfId="0" applyFont="1" applyFill="1" applyAlignment="1">
      <alignment vertical="center"/>
    </xf>
    <xf numFmtId="0" fontId="38" fillId="0" borderId="0" xfId="0" applyFont="1" applyFill="1" applyAlignment="1">
      <alignment vertical="center"/>
    </xf>
    <xf numFmtId="0" fontId="38" fillId="0" borderId="0" xfId="0" applyFont="1" applyFill="1" applyAlignment="1">
      <alignment horizontal="center" vertical="center"/>
    </xf>
    <xf numFmtId="0" fontId="21" fillId="0" borderId="0" xfId="0" applyFont="1" applyFill="1" applyAlignment="1">
      <alignment vertical="center"/>
    </xf>
    <xf numFmtId="0" fontId="12" fillId="0" borderId="0" xfId="0" applyFont="1" applyFill="1" applyAlignment="1">
      <alignment horizontal="center" vertical="center"/>
    </xf>
    <xf numFmtId="0" fontId="0" fillId="0" borderId="0" xfId="0" applyFont="1" applyAlignment="1">
      <alignment horizontal="center"/>
    </xf>
    <xf numFmtId="0" fontId="39" fillId="0" borderId="0" xfId="0" applyFont="1" applyFill="1" applyAlignment="1">
      <alignment vertical="center"/>
    </xf>
    <xf numFmtId="0" fontId="39" fillId="0" borderId="0" xfId="0" applyFont="1" applyFill="1" applyAlignment="1">
      <alignment horizontal="center" vertical="center"/>
    </xf>
    <xf numFmtId="3" fontId="31" fillId="0" borderId="1" xfId="0" applyNumberFormat="1" applyFont="1" applyFill="1" applyBorder="1" applyAlignment="1" applyProtection="1">
      <alignment horizontal="center" vertical="center"/>
    </xf>
    <xf numFmtId="0" fontId="37" fillId="0" borderId="1" xfId="0" applyFont="1" applyFill="1" applyBorder="1" applyAlignment="1">
      <alignment horizontal="center" vertical="center"/>
    </xf>
    <xf numFmtId="3" fontId="3" fillId="0" borderId="1" xfId="0" applyNumberFormat="1" applyFont="1" applyFill="1" applyBorder="1" applyAlignment="1" applyProtection="1">
      <alignment vertical="center"/>
    </xf>
    <xf numFmtId="0" fontId="40" fillId="0" borderId="8" xfId="0" applyFont="1" applyFill="1" applyBorder="1" applyAlignment="1">
      <alignment horizontal="center" vertical="center"/>
    </xf>
    <xf numFmtId="3" fontId="3" fillId="3" borderId="1" xfId="0" applyNumberFormat="1" applyFont="1" applyFill="1" applyBorder="1" applyAlignment="1" applyProtection="1">
      <alignment horizontal="left" vertical="center"/>
    </xf>
    <xf numFmtId="0" fontId="3" fillId="0" borderId="1" xfId="0" applyFont="1" applyFill="1" applyBorder="1" applyAlignment="1">
      <alignment vertical="center"/>
    </xf>
    <xf numFmtId="3" fontId="3" fillId="0" borderId="1" xfId="0" applyNumberFormat="1" applyFont="1" applyFill="1" applyBorder="1" applyAlignment="1" applyProtection="1">
      <alignment horizontal="left" vertical="center"/>
    </xf>
    <xf numFmtId="0" fontId="3" fillId="0" borderId="1" xfId="979" applyFont="1" applyFill="1" applyBorder="1" applyAlignment="1">
      <alignment vertical="center" wrapText="1"/>
    </xf>
    <xf numFmtId="0" fontId="39" fillId="0" borderId="1" xfId="0" applyFont="1" applyFill="1" applyBorder="1" applyAlignment="1">
      <alignment horizontal="center" vertical="center"/>
    </xf>
    <xf numFmtId="0" fontId="3" fillId="0" borderId="1" xfId="0" applyFont="1" applyBorder="1" applyAlignment="1">
      <alignment horizontal="left" vertical="center"/>
    </xf>
    <xf numFmtId="3" fontId="3" fillId="3" borderId="1" xfId="0" applyNumberFormat="1" applyFont="1" applyFill="1" applyBorder="1" applyAlignment="1" applyProtection="1">
      <alignment vertical="center"/>
    </xf>
    <xf numFmtId="0" fontId="38" fillId="0" borderId="1" xfId="0" applyFont="1" applyFill="1" applyBorder="1" applyAlignment="1">
      <alignment horizontal="center" vertical="center"/>
    </xf>
    <xf numFmtId="0" fontId="38" fillId="0" borderId="1" xfId="0" applyFont="1" applyFill="1" applyBorder="1" applyAlignment="1">
      <alignment vertical="center"/>
    </xf>
    <xf numFmtId="0" fontId="0" fillId="0" borderId="0" xfId="0" applyFont="1" applyFill="1" applyAlignment="1">
      <alignment vertical="center"/>
    </xf>
    <xf numFmtId="0" fontId="41" fillId="0" borderId="1" xfId="0" applyFont="1" applyFill="1" applyBorder="1" applyAlignment="1">
      <alignment horizontal="center" vertical="center"/>
    </xf>
    <xf numFmtId="3" fontId="1" fillId="3" borderId="1" xfId="0" applyNumberFormat="1" applyFont="1" applyFill="1" applyBorder="1" applyAlignment="1" applyProtection="1">
      <alignment vertical="center"/>
    </xf>
    <xf numFmtId="0" fontId="24" fillId="2" borderId="1" xfId="0" applyFont="1" applyFill="1" applyBorder="1" applyAlignment="1">
      <alignment horizontal="center" vertical="center"/>
    </xf>
    <xf numFmtId="3" fontId="39" fillId="0" borderId="1" xfId="0" applyNumberFormat="1" applyFont="1" applyFill="1" applyBorder="1" applyAlignment="1" applyProtection="1">
      <alignment vertical="center"/>
    </xf>
    <xf numFmtId="0" fontId="39" fillId="0" borderId="1" xfId="0" applyFont="1" applyFill="1" applyBorder="1" applyAlignment="1">
      <alignment vertical="center"/>
    </xf>
    <xf numFmtId="3" fontId="24" fillId="0" borderId="1" xfId="0" applyNumberFormat="1" applyFont="1" applyFill="1" applyBorder="1" applyAlignment="1" applyProtection="1">
      <alignment vertical="center"/>
    </xf>
    <xf numFmtId="0" fontId="38" fillId="4" borderId="1" xfId="0" applyFont="1" applyFill="1" applyBorder="1" applyAlignment="1">
      <alignment horizontal="center" vertical="center"/>
    </xf>
    <xf numFmtId="0" fontId="24" fillId="0" borderId="13" xfId="0" applyFont="1" applyBorder="1" applyAlignment="1">
      <alignment horizontal="center" vertical="center"/>
    </xf>
    <xf numFmtId="0" fontId="42" fillId="0" borderId="0" xfId="0" applyNumberFormat="1" applyFont="1" applyFill="1" applyAlignment="1" applyProtection="1">
      <alignment horizontal="center" vertical="center"/>
    </xf>
    <xf numFmtId="0" fontId="43" fillId="2" borderId="14" xfId="0" applyFont="1" applyFill="1" applyBorder="1" applyAlignment="1">
      <alignment horizontal="center" vertical="center"/>
    </xf>
    <xf numFmtId="0" fontId="43" fillId="0" borderId="1" xfId="0" applyNumberFormat="1" applyFont="1" applyFill="1" applyBorder="1" applyAlignment="1" applyProtection="1">
      <alignment horizontal="center" vertical="center"/>
    </xf>
    <xf numFmtId="0" fontId="43" fillId="2" borderId="8" xfId="0" applyFont="1" applyFill="1" applyBorder="1" applyAlignment="1" applyProtection="1">
      <alignment horizontal="center" vertical="center" wrapText="1"/>
      <protection locked="0"/>
    </xf>
    <xf numFmtId="3" fontId="29" fillId="0" borderId="1" xfId="0" applyNumberFormat="1" applyFont="1" applyFill="1" applyBorder="1" applyAlignment="1" applyProtection="1">
      <alignment horizontal="center" vertical="center"/>
    </xf>
    <xf numFmtId="0" fontId="29" fillId="2" borderId="8" xfId="0" applyFont="1" applyFill="1" applyBorder="1" applyAlignment="1" applyProtection="1">
      <alignment vertical="center"/>
      <protection locked="0"/>
    </xf>
    <xf numFmtId="0" fontId="44" fillId="2" borderId="8" xfId="0" applyFont="1" applyFill="1" applyBorder="1" applyAlignment="1" applyProtection="1">
      <alignment vertical="center"/>
      <protection locked="0"/>
    </xf>
    <xf numFmtId="0" fontId="29" fillId="2" borderId="14" xfId="0" applyFont="1" applyFill="1" applyBorder="1" applyAlignment="1">
      <alignment horizontal="center" vertical="center"/>
    </xf>
    <xf numFmtId="1" fontId="29" fillId="2" borderId="8" xfId="0" applyNumberFormat="1" applyFont="1" applyFill="1" applyBorder="1" applyAlignment="1" applyProtection="1">
      <alignment vertical="center"/>
      <protection locked="0"/>
    </xf>
    <xf numFmtId="0" fontId="29" fillId="0" borderId="1" xfId="0" applyNumberFormat="1" applyFont="1" applyFill="1" applyBorder="1" applyAlignment="1" applyProtection="1">
      <alignment vertical="center"/>
    </xf>
    <xf numFmtId="0" fontId="0" fillId="0" borderId="0" xfId="0" applyNumberFormat="1" applyAlignment="1">
      <alignment horizontal="center" vertical="center"/>
    </xf>
    <xf numFmtId="0" fontId="0" fillId="0" borderId="0" xfId="0" applyFont="1" applyFill="1" applyBorder="1" applyAlignment="1">
      <alignment vertical="center"/>
    </xf>
    <xf numFmtId="0" fontId="0" fillId="0" borderId="0" xfId="0" applyNumberFormat="1" applyFont="1" applyFill="1" applyBorder="1" applyAlignment="1">
      <alignment horizontal="center" vertical="center"/>
    </xf>
    <xf numFmtId="0" fontId="4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9" fillId="0" borderId="0" xfId="0" applyNumberFormat="1" applyFont="1" applyFill="1" applyBorder="1" applyAlignment="1">
      <alignment horizontal="center" vertical="center"/>
    </xf>
    <xf numFmtId="0" fontId="45" fillId="0" borderId="15" xfId="0" applyFont="1" applyBorder="1" applyAlignment="1">
      <alignment horizontal="center" vertical="center" wrapText="1"/>
    </xf>
    <xf numFmtId="0" fontId="45" fillId="0" borderId="15" xfId="0" applyNumberFormat="1" applyFont="1" applyBorder="1" applyAlignment="1">
      <alignment horizontal="center" vertical="center" wrapText="1"/>
    </xf>
    <xf numFmtId="0" fontId="45" fillId="0" borderId="15" xfId="0" applyFont="1" applyBorder="1" applyAlignment="1">
      <alignment vertical="center" wrapText="1"/>
    </xf>
    <xf numFmtId="0" fontId="45" fillId="0" borderId="15" xfId="0" applyFont="1" applyBorder="1" applyAlignment="1">
      <alignment horizontal="left" vertical="center" wrapText="1"/>
    </xf>
    <xf numFmtId="0" fontId="46" fillId="0" borderId="15" xfId="0" applyFont="1" applyBorder="1" applyAlignment="1">
      <alignment vertical="center" wrapText="1"/>
    </xf>
    <xf numFmtId="0" fontId="46" fillId="0" borderId="15" xfId="0" applyNumberFormat="1" applyFont="1" applyBorder="1" applyAlignment="1">
      <alignment horizontal="center" vertical="center" wrapText="1"/>
    </xf>
    <xf numFmtId="0" fontId="31" fillId="0" borderId="0" xfId="0" applyFont="1" applyFill="1" applyAlignment="1">
      <alignment vertical="center"/>
    </xf>
    <xf numFmtId="0" fontId="0" fillId="0" borderId="0" xfId="0" applyFont="1" applyFill="1" applyAlignment="1">
      <alignment horizontal="center" vertical="center"/>
    </xf>
    <xf numFmtId="0" fontId="29" fillId="0" borderId="6" xfId="0" applyNumberFormat="1" applyFont="1" applyFill="1" applyBorder="1" applyAlignment="1" applyProtection="1">
      <alignment horizontal="center" vertical="center"/>
    </xf>
    <xf numFmtId="0" fontId="43" fillId="0" borderId="16" xfId="0" applyNumberFormat="1" applyFont="1" applyFill="1" applyBorder="1" applyAlignment="1" applyProtection="1">
      <alignment horizontal="left" vertical="center"/>
    </xf>
    <xf numFmtId="3" fontId="47" fillId="0" borderId="1" xfId="0" applyNumberFormat="1" applyFont="1" applyFill="1" applyBorder="1" applyAlignment="1">
      <alignment horizontal="center" vertical="center"/>
    </xf>
    <xf numFmtId="0" fontId="29" fillId="0" borderId="1" xfId="0" applyNumberFormat="1" applyFont="1" applyFill="1" applyBorder="1" applyAlignment="1" applyProtection="1">
      <alignment horizontal="center" vertical="center"/>
    </xf>
    <xf numFmtId="0" fontId="47" fillId="0" borderId="1" xfId="0" applyFont="1" applyFill="1" applyBorder="1" applyAlignment="1">
      <alignment horizontal="center" vertical="center"/>
    </xf>
    <xf numFmtId="0" fontId="29" fillId="0" borderId="8" xfId="0" applyNumberFormat="1" applyFont="1" applyFill="1" applyBorder="1" applyAlignment="1" applyProtection="1">
      <alignment horizontal="center" vertical="center"/>
    </xf>
    <xf numFmtId="0" fontId="29" fillId="0" borderId="16" xfId="0" applyNumberFormat="1" applyFont="1" applyFill="1" applyBorder="1" applyAlignment="1" applyProtection="1">
      <alignment horizontal="left" vertical="center"/>
    </xf>
    <xf numFmtId="3" fontId="48" fillId="0" borderId="1" xfId="0" applyNumberFormat="1" applyFont="1" applyFill="1" applyBorder="1" applyAlignment="1">
      <alignment horizontal="center" vertical="center"/>
    </xf>
    <xf numFmtId="1" fontId="47" fillId="0" borderId="1" xfId="0" applyNumberFormat="1" applyFont="1" applyFill="1" applyBorder="1" applyAlignment="1" applyProtection="1">
      <alignment horizontal="center" vertical="center"/>
      <protection locked="0"/>
    </xf>
    <xf numFmtId="0" fontId="47" fillId="0" borderId="1" xfId="0" applyNumberFormat="1" applyFont="1" applyFill="1" applyBorder="1" applyAlignment="1" applyProtection="1">
      <alignment horizontal="center" vertical="center"/>
      <protection locked="0"/>
    </xf>
    <xf numFmtId="0" fontId="29" fillId="0" borderId="17" xfId="0" applyNumberFormat="1" applyFont="1" applyFill="1" applyBorder="1" applyAlignment="1" applyProtection="1">
      <alignment horizontal="left" vertical="center"/>
    </xf>
    <xf numFmtId="0" fontId="43" fillId="0" borderId="1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center" vertical="center"/>
    </xf>
    <xf numFmtId="0" fontId="29" fillId="0" borderId="18" xfId="0" applyNumberFormat="1" applyFont="1" applyFill="1" applyBorder="1" applyAlignment="1" applyProtection="1">
      <alignment horizontal="left" vertical="center"/>
    </xf>
    <xf numFmtId="0" fontId="4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29" fillId="0" borderId="1" xfId="0" applyNumberFormat="1" applyFont="1" applyFill="1" applyBorder="1" applyAlignment="1" applyProtection="1">
      <alignment horizontal="left" vertical="center"/>
    </xf>
    <xf numFmtId="0" fontId="43" fillId="0" borderId="1" xfId="0" applyNumberFormat="1" applyFont="1" applyFill="1" applyBorder="1" applyAlignment="1" applyProtection="1">
      <alignment horizontal="left" vertical="center"/>
    </xf>
    <xf numFmtId="0" fontId="34" fillId="0" borderId="0" xfId="0" applyFont="1" applyFill="1" applyAlignment="1" applyProtection="1">
      <alignment vertical="center"/>
      <protection locked="0"/>
    </xf>
    <xf numFmtId="0" fontId="0" fillId="0" borderId="0" xfId="0" applyFont="1" applyFill="1" applyAlignment="1" applyProtection="1">
      <alignment vertical="center" wrapText="1"/>
      <protection locked="0"/>
    </xf>
    <xf numFmtId="0" fontId="0" fillId="0" borderId="0" xfId="0" applyFont="1" applyFill="1" applyAlignment="1" applyProtection="1">
      <alignment horizontal="center" vertical="center"/>
      <protection locked="0"/>
    </xf>
    <xf numFmtId="0" fontId="0" fillId="0" borderId="0" xfId="0" applyFont="1" applyFill="1" applyAlignment="1" applyProtection="1">
      <alignment vertical="center"/>
      <protection locked="0"/>
    </xf>
    <xf numFmtId="0" fontId="21" fillId="0" borderId="0" xfId="0" applyFont="1" applyFill="1" applyAlignment="1" applyProtection="1">
      <alignment vertical="center" wrapText="1"/>
      <protection locked="0"/>
    </xf>
    <xf numFmtId="0" fontId="12" fillId="0" borderId="0" xfId="0" applyFont="1" applyFill="1" applyAlignment="1" applyProtection="1">
      <alignment horizontal="center" vertical="center"/>
      <protection locked="0"/>
    </xf>
    <xf numFmtId="0" fontId="34" fillId="0" borderId="0" xfId="0" applyFont="1" applyFill="1" applyAlignment="1" applyProtection="1">
      <alignment vertical="center" wrapText="1"/>
      <protection locked="0"/>
    </xf>
    <xf numFmtId="0" fontId="0" fillId="0" borderId="0" xfId="0" applyFont="1" applyFill="1" applyBorder="1" applyAlignment="1" applyProtection="1">
      <alignment horizontal="center" vertical="center"/>
      <protection locked="0"/>
    </xf>
    <xf numFmtId="0" fontId="40" fillId="0" borderId="16" xfId="0" applyFont="1" applyFill="1" applyBorder="1" applyAlignment="1" applyProtection="1">
      <alignment horizontal="center" vertical="center"/>
      <protection locked="0"/>
    </xf>
    <xf numFmtId="0" fontId="40" fillId="0" borderId="13" xfId="0" applyFont="1" applyFill="1" applyBorder="1" applyAlignment="1" applyProtection="1">
      <alignment horizontal="center" vertical="center"/>
      <protection locked="0"/>
    </xf>
    <xf numFmtId="0" fontId="40" fillId="0" borderId="1" xfId="0" applyFont="1" applyFill="1" applyBorder="1" applyAlignment="1" applyProtection="1">
      <alignment horizontal="center" vertical="center"/>
      <protection locked="0"/>
    </xf>
    <xf numFmtId="0" fontId="40" fillId="0"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center" vertical="center"/>
      <protection locked="0"/>
    </xf>
    <xf numFmtId="1" fontId="40" fillId="0" borderId="1" xfId="0" applyNumberFormat="1" applyFont="1" applyFill="1" applyBorder="1" applyAlignment="1" applyProtection="1">
      <alignment vertical="center"/>
      <protection locked="0"/>
    </xf>
    <xf numFmtId="178" fontId="31" fillId="5" borderId="1" xfId="0" applyNumberFormat="1" applyFont="1" applyFill="1" applyBorder="1" applyAlignment="1" applyProtection="1">
      <alignment horizontal="center" vertical="center"/>
      <protection locked="0"/>
    </xf>
    <xf numFmtId="1" fontId="37" fillId="5" borderId="1" xfId="0" applyNumberFormat="1" applyFont="1" applyFill="1" applyBorder="1" applyAlignment="1" applyProtection="1">
      <alignment horizontal="center" vertical="center"/>
      <protection locked="0"/>
    </xf>
    <xf numFmtId="1" fontId="3" fillId="0" borderId="1" xfId="0" applyNumberFormat="1" applyFont="1" applyFill="1" applyBorder="1" applyAlignment="1" applyProtection="1">
      <alignment horizontal="left" vertical="center"/>
      <protection locked="0"/>
    </xf>
    <xf numFmtId="178" fontId="39" fillId="5" borderId="1" xfId="0" applyNumberFormat="1" applyFont="1" applyFill="1" applyBorder="1" applyAlignment="1" applyProtection="1">
      <alignment horizontal="center" vertical="center"/>
      <protection locked="0"/>
    </xf>
    <xf numFmtId="1" fontId="38" fillId="5" borderId="1" xfId="0" applyNumberFormat="1" applyFont="1" applyFill="1" applyBorder="1" applyAlignment="1" applyProtection="1">
      <alignment horizontal="center" vertical="center"/>
      <protection locked="0"/>
    </xf>
    <xf numFmtId="1" fontId="38" fillId="0" borderId="1" xfId="0" applyNumberFormat="1" applyFont="1" applyFill="1" applyBorder="1" applyAlignment="1" applyProtection="1">
      <alignment horizontal="center" vertical="center"/>
      <protection locked="0"/>
    </xf>
    <xf numFmtId="1" fontId="3" fillId="0" borderId="1" xfId="0" applyNumberFormat="1" applyFont="1" applyFill="1" applyBorder="1" applyAlignment="1" applyProtection="1">
      <alignment vertical="center"/>
      <protection locked="0"/>
    </xf>
    <xf numFmtId="0" fontId="3" fillId="0" borderId="1" xfId="0" applyNumberFormat="1" applyFont="1" applyFill="1" applyBorder="1" applyAlignment="1" applyProtection="1">
      <alignment vertical="center"/>
      <protection locked="0"/>
    </xf>
    <xf numFmtId="0" fontId="24" fillId="0" borderId="1" xfId="0" applyFont="1" applyBorder="1" applyAlignment="1" applyProtection="1">
      <alignment horizontal="center" vertical="center"/>
      <protection locked="0"/>
    </xf>
    <xf numFmtId="3" fontId="3" fillId="0" borderId="1" xfId="0" applyNumberFormat="1" applyFont="1" applyFill="1" applyBorder="1" applyAlignment="1" applyProtection="1">
      <alignment vertical="center"/>
      <protection locked="0"/>
    </xf>
    <xf numFmtId="3" fontId="24" fillId="0" borderId="1" xfId="0" applyNumberFormat="1"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3" fontId="44" fillId="0" borderId="1" xfId="0" applyNumberFormat="1" applyFont="1" applyFill="1" applyBorder="1" applyAlignment="1" applyProtection="1">
      <alignment horizontal="center" vertical="center"/>
      <protection locked="0"/>
    </xf>
    <xf numFmtId="1" fontId="44" fillId="0" borderId="1" xfId="0" applyNumberFormat="1" applyFont="1" applyFill="1" applyBorder="1" applyAlignment="1" applyProtection="1">
      <alignment horizontal="center" vertical="center"/>
      <protection locked="0"/>
    </xf>
    <xf numFmtId="178" fontId="38" fillId="0" borderId="1" xfId="0" applyNumberFormat="1" applyFont="1" applyFill="1" applyBorder="1" applyAlignment="1" applyProtection="1">
      <alignment horizontal="center" vertical="center"/>
    </xf>
    <xf numFmtId="3" fontId="39" fillId="0" borderId="1" xfId="0" applyNumberFormat="1" applyFont="1" applyFill="1" applyBorder="1" applyAlignment="1" applyProtection="1">
      <alignment horizontal="center" vertical="center"/>
      <protection locked="0"/>
    </xf>
    <xf numFmtId="179" fontId="3" fillId="0" borderId="1" xfId="0" applyNumberFormat="1" applyFont="1" applyFill="1" applyBorder="1" applyAlignment="1" applyProtection="1">
      <alignment vertical="center"/>
      <protection locked="0"/>
    </xf>
    <xf numFmtId="3" fontId="3" fillId="0"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 fillId="0" borderId="16" xfId="0" applyFont="1" applyFill="1" applyBorder="1" applyAlignment="1" applyProtection="1">
      <alignment horizontal="center" vertical="center"/>
      <protection locked="0"/>
    </xf>
    <xf numFmtId="3" fontId="3" fillId="0" borderId="6" xfId="0" applyNumberFormat="1" applyFont="1" applyFill="1" applyBorder="1" applyAlignment="1" applyProtection="1">
      <alignment vertical="center"/>
      <protection locked="0"/>
    </xf>
    <xf numFmtId="1" fontId="3" fillId="0" borderId="8" xfId="0" applyNumberFormat="1" applyFont="1" applyFill="1" applyBorder="1" applyAlignment="1" applyProtection="1">
      <alignment horizontal="left" vertical="center"/>
      <protection locked="0"/>
    </xf>
    <xf numFmtId="1" fontId="3" fillId="3" borderId="1" xfId="0" applyNumberFormat="1" applyFont="1" applyFill="1" applyBorder="1" applyAlignment="1" applyProtection="1">
      <alignment vertical="center"/>
      <protection locked="0"/>
    </xf>
    <xf numFmtId="0" fontId="3" fillId="0" borderId="1" xfId="0" applyFont="1" applyBorder="1" applyAlignment="1" applyProtection="1">
      <alignment horizontal="left" vertical="center" wrapText="1"/>
      <protection locked="0"/>
    </xf>
    <xf numFmtId="0" fontId="40" fillId="0" borderId="1" xfId="0" applyFont="1" applyFill="1" applyBorder="1" applyAlignment="1" applyProtection="1">
      <alignment horizontal="distributed" vertical="center"/>
      <protection locked="0"/>
    </xf>
    <xf numFmtId="178" fontId="38" fillId="5" borderId="1" xfId="0" applyNumberFormat="1" applyFont="1" applyFill="1" applyBorder="1" applyAlignment="1" applyProtection="1">
      <alignment horizontal="center" vertical="center"/>
      <protection locked="0"/>
    </xf>
    <xf numFmtId="0" fontId="0" fillId="0" borderId="0" xfId="0" applyFont="1"/>
    <xf numFmtId="0" fontId="0" fillId="0" borderId="0" xfId="0" applyNumberFormat="1"/>
    <xf numFmtId="0" fontId="5" fillId="0" borderId="0" xfId="0" applyFont="1" applyAlignment="1">
      <alignment horizontal="center"/>
    </xf>
    <xf numFmtId="0" fontId="39" fillId="0" borderId="0" xfId="0" applyNumberFormat="1" applyFont="1" applyFill="1" applyAlignment="1">
      <alignment horizontal="center" vertical="center"/>
    </xf>
    <xf numFmtId="0" fontId="35" fillId="0" borderId="1" xfId="0" applyFont="1" applyFill="1" applyBorder="1" applyAlignment="1">
      <alignment horizontal="center" vertical="center"/>
    </xf>
    <xf numFmtId="0" fontId="35" fillId="0" borderId="1" xfId="0" applyNumberFormat="1" applyFont="1" applyFill="1" applyBorder="1" applyAlignment="1">
      <alignment horizontal="center" vertical="center"/>
    </xf>
    <xf numFmtId="0" fontId="0" fillId="0" borderId="1" xfId="0" applyNumberFormat="1" applyFont="1" applyBorder="1" applyAlignment="1">
      <alignment horizontal="center" vertical="center" wrapText="1"/>
    </xf>
    <xf numFmtId="0" fontId="0" fillId="0" borderId="1" xfId="0" applyNumberFormat="1" applyBorder="1" applyAlignment="1">
      <alignment horizontal="center"/>
    </xf>
    <xf numFmtId="0" fontId="0" fillId="0" borderId="1" xfId="0" applyFont="1" applyBorder="1" applyAlignment="1">
      <alignment horizontal="center"/>
    </xf>
    <xf numFmtId="178" fontId="0" fillId="0" borderId="0" xfId="0" applyNumberFormat="1" applyFill="1" applyAlignment="1">
      <alignment horizontal="center"/>
    </xf>
    <xf numFmtId="178" fontId="39" fillId="0" borderId="0" xfId="0" applyNumberFormat="1" applyFont="1" applyFill="1" applyAlignment="1">
      <alignment horizontal="center" vertical="center"/>
    </xf>
    <xf numFmtId="0" fontId="40" fillId="0" borderId="1" xfId="0" applyFont="1" applyFill="1" applyBorder="1" applyAlignment="1">
      <alignment horizontal="center" vertical="center"/>
    </xf>
    <xf numFmtId="0" fontId="40" fillId="0" borderId="1" xfId="0" applyFont="1" applyFill="1" applyBorder="1" applyAlignment="1">
      <alignment horizontal="center" vertical="center" wrapText="1"/>
    </xf>
    <xf numFmtId="180" fontId="40"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xf>
    <xf numFmtId="0" fontId="35" fillId="0" borderId="0" xfId="0" applyFont="1" applyFill="1" applyAlignment="1">
      <alignment vertical="center"/>
    </xf>
    <xf numFmtId="180" fontId="39" fillId="0" borderId="0" xfId="0" applyNumberFormat="1" applyFont="1" applyFill="1" applyAlignment="1">
      <alignment horizontal="center" vertical="center"/>
    </xf>
    <xf numFmtId="180" fontId="38" fillId="0" borderId="0" xfId="0" applyNumberFormat="1" applyFont="1" applyFill="1" applyAlignment="1" applyProtection="1">
      <alignment horizontal="center" vertical="center"/>
    </xf>
    <xf numFmtId="0" fontId="35" fillId="0" borderId="0" xfId="0" applyFont="1" applyFill="1" applyAlignment="1" applyProtection="1">
      <alignment vertical="center"/>
      <protection locked="0"/>
    </xf>
    <xf numFmtId="0" fontId="39" fillId="0" borderId="0" xfId="0" applyFont="1" applyFill="1" applyAlignment="1" applyProtection="1">
      <alignment vertical="center"/>
      <protection locked="0"/>
    </xf>
    <xf numFmtId="0" fontId="39" fillId="0" borderId="0" xfId="0" applyFont="1" applyFill="1" applyAlignment="1" applyProtection="1">
      <alignment vertical="center"/>
    </xf>
    <xf numFmtId="0" fontId="39" fillId="0" borderId="0" xfId="0" applyFont="1" applyFill="1" applyAlignment="1" applyProtection="1">
      <alignment horizontal="center" vertical="center"/>
    </xf>
    <xf numFmtId="0" fontId="21" fillId="0" borderId="0" xfId="0" applyFont="1" applyFill="1" applyAlignment="1" applyProtection="1">
      <alignment vertical="center"/>
    </xf>
    <xf numFmtId="0" fontId="12" fillId="0" borderId="0" xfId="0" applyFont="1" applyFill="1" applyAlignment="1" applyProtection="1">
      <alignment horizontal="center" vertical="center"/>
    </xf>
    <xf numFmtId="181" fontId="38" fillId="0" borderId="0" xfId="0" applyNumberFormat="1" applyFont="1" applyFill="1" applyAlignment="1" applyProtection="1">
      <alignment horizontal="center" vertical="center"/>
    </xf>
    <xf numFmtId="181" fontId="40"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xf>
    <xf numFmtId="0" fontId="49" fillId="0" borderId="1" xfId="0" applyFont="1" applyFill="1" applyBorder="1" applyAlignment="1">
      <alignment horizontal="center" vertical="center"/>
    </xf>
    <xf numFmtId="0" fontId="40" fillId="0" borderId="1" xfId="0" applyFont="1" applyFill="1" applyBorder="1" applyAlignment="1">
      <alignment horizontal="distributed" vertical="center"/>
    </xf>
    <xf numFmtId="0" fontId="50" fillId="0" borderId="0" xfId="0" applyFont="1" applyAlignment="1">
      <alignment horizontal="center" vertical="center"/>
    </xf>
    <xf numFmtId="0" fontId="51" fillId="0" borderId="1" xfId="0" applyFont="1" applyBorder="1" applyAlignment="1">
      <alignment horizontal="justify"/>
    </xf>
    <xf numFmtId="0" fontId="52" fillId="0" borderId="1" xfId="0" applyFont="1" applyBorder="1" applyAlignment="1">
      <alignment horizontal="justify"/>
    </xf>
    <xf numFmtId="0" fontId="53" fillId="0" borderId="1" xfId="0" applyFont="1" applyBorder="1" applyAlignment="1">
      <alignment horizontal="justify"/>
    </xf>
  </cellXfs>
  <cellStyles count="1888">
    <cellStyle name="常规" xfId="0" builtinId="0"/>
    <cellStyle name="货币[0]" xfId="1" builtinId="7"/>
    <cellStyle name="常规 3 9 4" xfId="2"/>
    <cellStyle name="常规 3 4 4 3 2" xfId="3"/>
    <cellStyle name="常规 10 3 4 2 2" xfId="4"/>
    <cellStyle name="常规 3 9 2 2" xfId="5"/>
    <cellStyle name="常规 10 3 4 4" xfId="6"/>
    <cellStyle name="常规 10 6 2 3" xfId="7"/>
    <cellStyle name="常规 3 11 3" xfId="8"/>
    <cellStyle name="常规 4 4 5 3" xfId="9"/>
    <cellStyle name="20% - 强调文字颜色 1 2" xfId="10"/>
    <cellStyle name="链接单元格 3 2" xfId="11"/>
    <cellStyle name="常规 11 3 5 2" xfId="12"/>
    <cellStyle name="常规 3 7 2 2 2" xfId="13"/>
    <cellStyle name="常规 11 3 7" xfId="14"/>
    <cellStyle name="常规 10 2_9益阳" xfId="15"/>
    <cellStyle name="20% - 强调文字颜色 3" xfId="16" builtinId="38"/>
    <cellStyle name="常规 10 3 2 2 2 2" xfId="17"/>
    <cellStyle name="输出 3" xfId="18"/>
    <cellStyle name="强调文字颜色 2 3 2" xfId="19"/>
    <cellStyle name="输入" xfId="20" builtinId="20"/>
    <cellStyle name="常规 44" xfId="21"/>
    <cellStyle name="常规 39" xfId="22"/>
    <cellStyle name="常规 12 3 2 2 2" xfId="23"/>
    <cellStyle name="货币" xfId="24" builtinId="4"/>
    <cellStyle name="常规 3 14" xfId="25"/>
    <cellStyle name="常规 12 3 3 3" xfId="26"/>
    <cellStyle name="常规 3 4 3" xfId="27"/>
    <cellStyle name="千位分隔[0]" xfId="28" builtinId="6"/>
    <cellStyle name="常规 11 2 4 2 2 2" xfId="29"/>
    <cellStyle name="常规 12 6 3 2" xfId="30"/>
    <cellStyle name="常规 13 6 4" xfId="31"/>
    <cellStyle name="常规 31 2" xfId="32"/>
    <cellStyle name="常规 26 2" xfId="33"/>
    <cellStyle name="40% - 强调文字颜色 3" xfId="34" builtinId="39"/>
    <cellStyle name="常规 10 4 4 2 3" xfId="35"/>
    <cellStyle name="差" xfId="36" builtinId="27"/>
    <cellStyle name="好_2015年市本级全口径预算草案 - 副本 2" xfId="37"/>
    <cellStyle name="常规 12 8 3" xfId="38"/>
    <cellStyle name="常规 11 8 2 2" xfId="39"/>
    <cellStyle name="常规 10 4 3 2 2 2" xfId="40"/>
    <cellStyle name="常规 7 3" xfId="41"/>
    <cellStyle name="千位分隔" xfId="42" builtinId="3"/>
    <cellStyle name="常规 12 2 3" xfId="43"/>
    <cellStyle name="60% - 强调文字颜色 3" xfId="44" builtinId="40"/>
    <cellStyle name="常规 8 3 3 2 2 2" xfId="45"/>
    <cellStyle name="常规 7 8 2 3" xfId="46"/>
    <cellStyle name="常规 3 6 3" xfId="47"/>
    <cellStyle name="60% - 强调文字颜色 6 3 2" xfId="48"/>
    <cellStyle name="超链接" xfId="49" builtinId="8"/>
    <cellStyle name="常规 8 4 6 2" xfId="50"/>
    <cellStyle name="常规 10 2 2 3" xfId="51"/>
    <cellStyle name="百分比" xfId="52" builtinId="5"/>
    <cellStyle name="常规 3 3 2 4" xfId="53"/>
    <cellStyle name="差_附件2 益阳市市级国有资本经营预算表(定稿) 2 2" xfId="54"/>
    <cellStyle name="已访问的超链接" xfId="55" builtinId="9"/>
    <cellStyle name="60% - 强调文字颜色 2 3" xfId="56"/>
    <cellStyle name="常规 12 2 2 3" xfId="57"/>
    <cellStyle name="注释" xfId="58" builtinId="10"/>
    <cellStyle name="常规 6" xfId="59"/>
    <cellStyle name="常规 14 3 2" xfId="60"/>
    <cellStyle name="常规 4 12" xfId="61"/>
    <cellStyle name="常规 10 9 2 3" xfId="62"/>
    <cellStyle name="常规 12 2 2" xfId="63"/>
    <cellStyle name="60% - 强调文字颜色 2" xfId="64" builtinId="36"/>
    <cellStyle name="常规 16 4 2 2" xfId="65"/>
    <cellStyle name="常规 10 11 2 2" xfId="66"/>
    <cellStyle name="常规 12 4 3 3 2" xfId="67"/>
    <cellStyle name="标题 4" xfId="68" builtinId="19"/>
    <cellStyle name="解释性文本 2 2" xfId="69"/>
    <cellStyle name="常规 12 3 5 2 2" xfId="70"/>
    <cellStyle name="常规 7 11 2" xfId="71"/>
    <cellStyle name="常规 6 5" xfId="72"/>
    <cellStyle name="常规 4 4 3" xfId="73"/>
    <cellStyle name="常规 4 2 2 3" xfId="74"/>
    <cellStyle name="警告文本" xfId="75" builtinId="11"/>
    <cellStyle name="60% - 强调文字颜色 2 2 2" xfId="76"/>
    <cellStyle name="常规 12 2 2 2 2" xfId="77"/>
    <cellStyle name="标题" xfId="78" builtinId="15"/>
    <cellStyle name="常规 12 3 5" xfId="79"/>
    <cellStyle name="解释性文本" xfId="80" builtinId="53"/>
    <cellStyle name="常规 8 2 3 3" xfId="81"/>
    <cellStyle name="常规 10 3 6 2" xfId="82"/>
    <cellStyle name="标题 1" xfId="83" builtinId="16"/>
    <cellStyle name="常规 8 2 3 4" xfId="84"/>
    <cellStyle name="标题 2" xfId="85" builtinId="17"/>
    <cellStyle name="常规 4 11" xfId="86"/>
    <cellStyle name="常规 10 9 2 2" xfId="87"/>
    <cellStyle name="60% - 强调文字颜色 1" xfId="88" builtinId="32"/>
    <cellStyle name="差_长沙 2 3" xfId="89"/>
    <cellStyle name="标题 3" xfId="90" builtinId="18"/>
    <cellStyle name="常规 10 3 4 2 2 2" xfId="91"/>
    <cellStyle name="常规 12 2 4" xfId="92"/>
    <cellStyle name="60% - 强调文字颜色 4" xfId="93" builtinId="44"/>
    <cellStyle name="输出" xfId="94" builtinId="21"/>
    <cellStyle name="好_4衡阳" xfId="95"/>
    <cellStyle name="常规 4 3 4 3 2" xfId="96"/>
    <cellStyle name="计算" xfId="97" builtinId="22"/>
    <cellStyle name="常规 11 2 4 2 2" xfId="98"/>
    <cellStyle name="常规 12 6 3" xfId="99"/>
    <cellStyle name="常规 11 10 2" xfId="100"/>
    <cellStyle name="常规 12 9 2 3" xfId="101"/>
    <cellStyle name="40% - 强调文字颜色 4 2" xfId="102"/>
    <cellStyle name="常规 13 5" xfId="103"/>
    <cellStyle name="检查单元格" xfId="104" builtinId="23"/>
    <cellStyle name="常规 7 4 4 4" xfId="105"/>
    <cellStyle name="20% - 强调文字颜色 6" xfId="106" builtinId="50"/>
    <cellStyle name="强调文字颜色 2" xfId="107" builtinId="33"/>
    <cellStyle name="链接单元格" xfId="108" builtinId="24"/>
    <cellStyle name="差_长沙 4 2" xfId="109"/>
    <cellStyle name="常规 8 3 4 3" xfId="110"/>
    <cellStyle name="汇总" xfId="111" builtinId="25"/>
    <cellStyle name="常规 11 7 2 2" xfId="112"/>
    <cellStyle name="好" xfId="113" builtinId="26"/>
    <cellStyle name="常规 11 8 3" xfId="114"/>
    <cellStyle name="常规 10 4 3 2 3" xfId="115"/>
    <cellStyle name="好_大通湖" xfId="116"/>
    <cellStyle name="常规 3 2 6" xfId="117"/>
    <cellStyle name="20% - 强调文字颜色 3 3" xfId="118"/>
    <cellStyle name="适中" xfId="119" builtinId="28"/>
    <cellStyle name="常规 11 3 3 2 2 2" xfId="120"/>
    <cellStyle name="常规 7 4 4 3" xfId="121"/>
    <cellStyle name="20% - 强调文字颜色 5" xfId="122" builtinId="46"/>
    <cellStyle name="检查单元格 3 2" xfId="123"/>
    <cellStyle name="常规 11 3 4 2 3" xfId="124"/>
    <cellStyle name="常规 13 5 3 2" xfId="125"/>
    <cellStyle name="强调文字颜色 1" xfId="126" builtinId="29"/>
    <cellStyle name="20% - 强调文字颜色 1" xfId="127" builtinId="30"/>
    <cellStyle name="链接单元格 3" xfId="128"/>
    <cellStyle name="常规 11 3 5" xfId="129"/>
    <cellStyle name="常规 11 4 2 4" xfId="130"/>
    <cellStyle name="40% - 强调文字颜色 4 3 2" xfId="131"/>
    <cellStyle name="40% - 强调文字颜色 1" xfId="132" builtinId="31"/>
    <cellStyle name="常规 7 4 5" xfId="133"/>
    <cellStyle name="常规 2 8 2 2 2" xfId="134"/>
    <cellStyle name="常规 10 2 3 2 2 2" xfId="135"/>
    <cellStyle name="常规 13 6 2" xfId="136"/>
    <cellStyle name="20% - 强调文字颜色 2" xfId="137" builtinId="34"/>
    <cellStyle name="链接单元格 4" xfId="138"/>
    <cellStyle name="常规 11 3 6" xfId="139"/>
    <cellStyle name="常规 11 2 5 2 2" xfId="140"/>
    <cellStyle name="常规 13 6 3" xfId="141"/>
    <cellStyle name="40% - 强调文字颜色 2" xfId="142" builtinId="35"/>
    <cellStyle name="强调文字颜色 3" xfId="143" builtinId="37"/>
    <cellStyle name="常规 10 3 3 2" xfId="144"/>
    <cellStyle name="常规 3 8 2" xfId="145"/>
    <cellStyle name="强调文字颜色 4" xfId="146" builtinId="41"/>
    <cellStyle name="常规 7 4 4 2" xfId="147"/>
    <cellStyle name="20% - 强调文字颜色 4" xfId="148" builtinId="42"/>
    <cellStyle name="常规 11 4 2 3 2" xfId="149"/>
    <cellStyle name="40% - 强调文字颜色 4" xfId="150" builtinId="43"/>
    <cellStyle name="常规 11 10" xfId="151"/>
    <cellStyle name="常规 10 3 3 3" xfId="152"/>
    <cellStyle name="常规 3 8 3" xfId="153"/>
    <cellStyle name="强调文字颜色 5" xfId="154" builtinId="45"/>
    <cellStyle name="常规 8 4 4 2 2" xfId="155"/>
    <cellStyle name="40% - 强调文字颜色 5" xfId="156" builtinId="47"/>
    <cellStyle name="常规 11 11" xfId="157"/>
    <cellStyle name="常规 12 2 5" xfId="158"/>
    <cellStyle name="常规 16 5 2 2 2" xfId="159"/>
    <cellStyle name="60% - 强调文字颜色 5" xfId="160" builtinId="48"/>
    <cellStyle name="常规 10 3 3 4" xfId="161"/>
    <cellStyle name="常规 3 8 4" xfId="162"/>
    <cellStyle name="常规 3 4 4 2 2" xfId="163"/>
    <cellStyle name="强调文字颜色 6" xfId="164" builtinId="49"/>
    <cellStyle name="好_大通湖 2" xfId="165"/>
    <cellStyle name="常规 8 4 4 2 3" xfId="166"/>
    <cellStyle name="常规 3 2 6 2" xfId="167"/>
    <cellStyle name="20% - 强调文字颜色 3 3 2" xfId="168"/>
    <cellStyle name="40% - 强调文字颜色 6" xfId="169" builtinId="51"/>
    <cellStyle name="常规 11 12" xfId="170"/>
    <cellStyle name="常规 12 2 6" xfId="171"/>
    <cellStyle name="60% - 强调文字颜色 6" xfId="172" builtinId="52"/>
    <cellStyle name="常规 8 4 3 2 3" xfId="173"/>
    <cellStyle name="常规 40" xfId="174"/>
    <cellStyle name="常规 35" xfId="175"/>
    <cellStyle name="20% - 强调文字颜色 2 3 2" xfId="176"/>
    <cellStyle name="20% - 强调文字颜色 2 2 2" xfId="177"/>
    <cellStyle name="百分比 2 5" xfId="178"/>
    <cellStyle name="_2015年市本级财力测算(12.11)" xfId="179"/>
    <cellStyle name="常规 11 9 4" xfId="180"/>
    <cellStyle name="常规 12 4 6 2" xfId="181"/>
    <cellStyle name="千位分隔 3 2" xfId="182"/>
    <cellStyle name="常规 7 3 3 2" xfId="183"/>
    <cellStyle name="标题 4 2 2" xfId="184"/>
    <cellStyle name="_ET_STYLE_NoName_00_" xfId="185"/>
    <cellStyle name="常规 6 3" xfId="186"/>
    <cellStyle name="_ET_STYLE_NoName_00_ 2" xfId="187"/>
    <cellStyle name="20% - 强调文字颜色 2 3" xfId="188"/>
    <cellStyle name="常规 12 9 2" xfId="189"/>
    <cellStyle name="常规 10 4 4 3 2" xfId="190"/>
    <cellStyle name="20% - 强调文字颜色 1 4" xfId="191"/>
    <cellStyle name="20% - 强调文字颜色 1 3" xfId="192"/>
    <cellStyle name="常规 11 3 5 3" xfId="193"/>
    <cellStyle name="0,0_x000d_&#10;NA_x000d_&#10; 2" xfId="194"/>
    <cellStyle name="百分比 2 5 2" xfId="195"/>
    <cellStyle name="好_长沙 3 2" xfId="196"/>
    <cellStyle name="常规 10 3 5" xfId="197"/>
    <cellStyle name="差_长沙" xfId="198"/>
    <cellStyle name="_2015年市本级财力测算(12.11) 2" xfId="199"/>
    <cellStyle name="0,0_x000d_&#10;NA_x000d_&#10;" xfId="200"/>
    <cellStyle name="强调文字颜色 2 2 2" xfId="201"/>
    <cellStyle name="差_大通湖 3" xfId="202"/>
    <cellStyle name="20% - 强调文字颜色 1 2 2" xfId="203"/>
    <cellStyle name="常规 11 4" xfId="204"/>
    <cellStyle name="常规 11 3 5 2 2" xfId="205"/>
    <cellStyle name="常规 12 4" xfId="206"/>
    <cellStyle name="常规 8 4 2 2 3" xfId="207"/>
    <cellStyle name="20% - 强调文字颜色 1 3 2" xfId="208"/>
    <cellStyle name="20% - 强调文字颜色 2 2" xfId="209"/>
    <cellStyle name="常规 11 3 6 2" xfId="210"/>
    <cellStyle name="差_长沙 2 2 2" xfId="211"/>
    <cellStyle name="20% - 强调文字颜色 2 4" xfId="212"/>
    <cellStyle name="常规 3 2 5" xfId="213"/>
    <cellStyle name="20% - 强调文字颜色 3 2" xfId="214"/>
    <cellStyle name="差_大通湖" xfId="215"/>
    <cellStyle name="常规 2 5 2 3" xfId="216"/>
    <cellStyle name="常规 3 2 5 2" xfId="217"/>
    <cellStyle name="20% - 强调文字颜色 3 2 2" xfId="218"/>
    <cellStyle name="常规 10 9 2 2 2" xfId="219"/>
    <cellStyle name="60% - 强调文字颜色 1 2" xfId="220"/>
    <cellStyle name="常规 3 2 7" xfId="221"/>
    <cellStyle name="20% - 强调文字颜色 3 4" xfId="222"/>
    <cellStyle name="常规 7 4 4 2 2" xfId="223"/>
    <cellStyle name="常规 3 3 5" xfId="224"/>
    <cellStyle name="20% - 强调文字颜色 4 2" xfId="225"/>
    <cellStyle name="常规 7 4 4 2 2 2" xfId="226"/>
    <cellStyle name="常规 3 3 5 2" xfId="227"/>
    <cellStyle name="20% - 强调文字颜色 4 2 2" xfId="228"/>
    <cellStyle name="常规 7 4 4 2 3" xfId="229"/>
    <cellStyle name="常规 3 3 6" xfId="230"/>
    <cellStyle name="20% - 强调文字颜色 4 3" xfId="231"/>
    <cellStyle name="常规 3 3 6 2" xfId="232"/>
    <cellStyle name="20% - 强调文字颜色 4 3 2" xfId="233"/>
    <cellStyle name="60% - 强调文字颜色 2 2" xfId="234"/>
    <cellStyle name="常规 12 2 2 2" xfId="235"/>
    <cellStyle name="常规 3 3 7" xfId="236"/>
    <cellStyle name="20% - 强调文字颜色 4 4" xfId="237"/>
    <cellStyle name="常规 16 4 2 2 2" xfId="238"/>
    <cellStyle name="常规 7 4 4 3 2" xfId="239"/>
    <cellStyle name="常规 3 4 5" xfId="240"/>
    <cellStyle name="常规 10 4_12娄底" xfId="241"/>
    <cellStyle name="20% - 强调文字颜色 5 2" xfId="242"/>
    <cellStyle name="常规 3 4 5 2" xfId="243"/>
    <cellStyle name="常规 10 2 2 2 3" xfId="244"/>
    <cellStyle name="20% - 强调文字颜色 5 2 2" xfId="245"/>
    <cellStyle name="常规 8 2 3" xfId="246"/>
    <cellStyle name="常规 2 29" xfId="247"/>
    <cellStyle name="常规 8 7 2 2 2" xfId="248"/>
    <cellStyle name="常规 3 4 6" xfId="249"/>
    <cellStyle name="20% - 强调文字颜色 5 3" xfId="250"/>
    <cellStyle name="常规 3 4 6 2" xfId="251"/>
    <cellStyle name="20% - 强调文字颜色 5 3 2" xfId="252"/>
    <cellStyle name="60% - 强调文字颜色 3 2" xfId="253"/>
    <cellStyle name="常规 12 2 3 2" xfId="254"/>
    <cellStyle name="常规 3 4 7" xfId="255"/>
    <cellStyle name="20% - 强调文字颜色 5 4" xfId="256"/>
    <cellStyle name="20% - 强调文字颜色 6 2" xfId="257"/>
    <cellStyle name="常规 10 2 3 2 3" xfId="258"/>
    <cellStyle name="20% - 强调文字颜色 6 2 2" xfId="259"/>
    <cellStyle name="常规 13 7" xfId="260"/>
    <cellStyle name="常规 2 8 2 3" xfId="261"/>
    <cellStyle name="40% - 强调文字颜色 4 4" xfId="262"/>
    <cellStyle name="20% - 强调文字颜色 6 3" xfId="263"/>
    <cellStyle name="40% - 强调文字颜色 5 4" xfId="264"/>
    <cellStyle name="20% - 强调文字颜色 6 3 2" xfId="265"/>
    <cellStyle name="60% - 强调文字颜色 4 2" xfId="266"/>
    <cellStyle name="常规 12 2 4 2" xfId="267"/>
    <cellStyle name="常规 6 3 2 2 2" xfId="268"/>
    <cellStyle name="20% - 强调文字颜色 6 4" xfId="269"/>
    <cellStyle name="常规 10 5" xfId="270"/>
    <cellStyle name="常规 13 6 2 2" xfId="271"/>
    <cellStyle name="40% - 强调文字颜色 1 2" xfId="272"/>
    <cellStyle name="常规 10 5 2" xfId="273"/>
    <cellStyle name="常规 13 6 2 2 2" xfId="274"/>
    <cellStyle name="40% - 强调文字颜色 1 2 2" xfId="275"/>
    <cellStyle name="常规 10 6" xfId="276"/>
    <cellStyle name="常规 13 6 2 3" xfId="277"/>
    <cellStyle name="常规 9 2" xfId="278"/>
    <cellStyle name="40% - 强调文字颜色 1 3" xfId="279"/>
    <cellStyle name="常规 3 11" xfId="280"/>
    <cellStyle name="常规 10 6 2" xfId="281"/>
    <cellStyle name="常规 9 2 2" xfId="282"/>
    <cellStyle name="40% - 强调文字颜色 1 3 2" xfId="283"/>
    <cellStyle name="常规 3 5 2 2" xfId="284"/>
    <cellStyle name="常规 10 7" xfId="285"/>
    <cellStyle name="常规 9 3" xfId="286"/>
    <cellStyle name="40% - 强调文字颜色 1 4" xfId="287"/>
    <cellStyle name="常规 11 5" xfId="288"/>
    <cellStyle name="常规 13 6 3 2" xfId="289"/>
    <cellStyle name="40% - 强调文字颜色 2 2" xfId="290"/>
    <cellStyle name="常规 11 5 2" xfId="291"/>
    <cellStyle name="40% - 强调文字颜色 2 2 2" xfId="292"/>
    <cellStyle name="常规 11 6" xfId="293"/>
    <cellStyle name="40% - 强调文字颜色 2 3" xfId="294"/>
    <cellStyle name="常规 11 6 2" xfId="295"/>
    <cellStyle name="常规 11 2 2 4" xfId="296"/>
    <cellStyle name="40% - 强调文字颜色 2 3 2" xfId="297"/>
    <cellStyle name="常规 3 5 3 2" xfId="298"/>
    <cellStyle name="常规 11 7" xfId="299"/>
    <cellStyle name="40% - 强调文字颜色 2 4" xfId="300"/>
    <cellStyle name="40% - 强调文字颜色 3 2" xfId="301"/>
    <cellStyle name="40% - 强调文字颜色 3 2 2" xfId="302"/>
    <cellStyle name="40% - 强调文字颜色 3 3" xfId="303"/>
    <cellStyle name="常规 30" xfId="304"/>
    <cellStyle name="常规 11 3 2 4" xfId="305"/>
    <cellStyle name="40% - 强调文字颜色 3 3 2" xfId="306"/>
    <cellStyle name="常规 25" xfId="307"/>
    <cellStyle name="40% - 强调文字颜色 3 4" xfId="308"/>
    <cellStyle name="40% - 强调文字颜色 4 2 2" xfId="309"/>
    <cellStyle name="常规 7 3 5" xfId="310"/>
    <cellStyle name="常规 11 10 2 2" xfId="311"/>
    <cellStyle name="标题 4 4" xfId="312"/>
    <cellStyle name="常规 11 10 3" xfId="313"/>
    <cellStyle name="常规 2 8 2 2" xfId="314"/>
    <cellStyle name="40% - 强调文字颜色 4 3" xfId="315"/>
    <cellStyle name="常规 10 2 3 2 2" xfId="316"/>
    <cellStyle name="常规 13 6" xfId="317"/>
    <cellStyle name="常规 8 4 4 2 2 2" xfId="318"/>
    <cellStyle name="40% - 强调文字颜色 5 2" xfId="319"/>
    <cellStyle name="常规 11 11 2" xfId="320"/>
    <cellStyle name="60% - 强调文字颜色 4 3" xfId="321"/>
    <cellStyle name="常规 12 2 4 3" xfId="322"/>
    <cellStyle name="40% - 强调文字颜色 5 2 2" xfId="323"/>
    <cellStyle name="常规 10 2 3 3 2" xfId="324"/>
    <cellStyle name="常规 2 8 3 2" xfId="325"/>
    <cellStyle name="40% - 强调文字颜色 5 3" xfId="326"/>
    <cellStyle name="60% - 强调文字颜色 5 3" xfId="327"/>
    <cellStyle name="常规 12 2 5 3" xfId="328"/>
    <cellStyle name="40% - 强调文字颜色 5 3 2" xfId="329"/>
    <cellStyle name="好_大通湖 2 2" xfId="330"/>
    <cellStyle name="常规 3 2 6 2 2" xfId="331"/>
    <cellStyle name="40% - 强调文字颜色 6 2" xfId="332"/>
    <cellStyle name="40% - 强调文字颜色 6 2 2" xfId="333"/>
    <cellStyle name="40% - 强调文字颜色 6 3" xfId="334"/>
    <cellStyle name="40% - 强调文字颜色 6 3 2" xfId="335"/>
    <cellStyle name="常规 8 3 4 2" xfId="336"/>
    <cellStyle name="差_4衡阳" xfId="337"/>
    <cellStyle name="60% - 强调文字颜色 4 2 2" xfId="338"/>
    <cellStyle name="40% - 强调文字颜色 6 4" xfId="339"/>
    <cellStyle name="常规 12 2 4 2 2" xfId="340"/>
    <cellStyle name="60% - 强调文字颜色 1 2 2" xfId="341"/>
    <cellStyle name="常规 14 2 2" xfId="342"/>
    <cellStyle name="60% - 强调文字颜色 1 3" xfId="343"/>
    <cellStyle name="千位分隔 2 3" xfId="344"/>
    <cellStyle name="常规 7 3 2 3" xfId="345"/>
    <cellStyle name="60% - 强调文字颜色 1 3 2" xfId="346"/>
    <cellStyle name="常规 2 18" xfId="347"/>
    <cellStyle name="常规 14 2 2 2" xfId="348"/>
    <cellStyle name="百分比 2 2 2 2 2" xfId="349"/>
    <cellStyle name="常规 16 6 2 3" xfId="350"/>
    <cellStyle name="常规 14 2 3" xfId="351"/>
    <cellStyle name="60% - 强调文字颜色 1 4" xfId="352"/>
    <cellStyle name="注释 2" xfId="353"/>
    <cellStyle name="常规 7 4 2 3" xfId="354"/>
    <cellStyle name="60% - 强调文字颜色 2 3 2" xfId="355"/>
    <cellStyle name="常规 12 2 2 3 2" xfId="356"/>
    <cellStyle name="60% - 强调文字颜色 2 4" xfId="357"/>
    <cellStyle name="常规 12 2 2 4" xfId="358"/>
    <cellStyle name="60% - 强调文字颜色 3 2 2" xfId="359"/>
    <cellStyle name="常规 12 2 3 2 2" xfId="360"/>
    <cellStyle name="60% - 强调文字颜色 3 3" xfId="361"/>
    <cellStyle name="常规 12 2 3 3" xfId="362"/>
    <cellStyle name="常规 7 5 2 3" xfId="363"/>
    <cellStyle name="60% - 强调文字颜色 3 3 2" xfId="364"/>
    <cellStyle name="常规 12 2 3 3 2" xfId="365"/>
    <cellStyle name="60% - 强调文字颜色 3 4" xfId="366"/>
    <cellStyle name="常规 12 2 3 4" xfId="367"/>
    <cellStyle name="常规 16 7" xfId="368"/>
    <cellStyle name="常规 2 10 3" xfId="369"/>
    <cellStyle name="常规 8 3 5 2" xfId="370"/>
    <cellStyle name="常规 10 14" xfId="371"/>
    <cellStyle name="常规 7 6 2 3" xfId="372"/>
    <cellStyle name="60% - 强调文字颜色 4 3 2" xfId="373"/>
    <cellStyle name="常规 12 2 4 3 2" xfId="374"/>
    <cellStyle name="常规 15" xfId="375"/>
    <cellStyle name="常规 20" xfId="376"/>
    <cellStyle name="60% - 强调文字颜色 4 4" xfId="377"/>
    <cellStyle name="常规 12 2 4 4" xfId="378"/>
    <cellStyle name="常规 8 4 4" xfId="379"/>
    <cellStyle name="常规 13 2 2 2 2" xfId="380"/>
    <cellStyle name="常规 11 5 2 3" xfId="381"/>
    <cellStyle name="60% - 强调文字颜色 5 2" xfId="382"/>
    <cellStyle name="常规 12 2 5 2" xfId="383"/>
    <cellStyle name="60% - 强调文字颜色 5 2 2" xfId="384"/>
    <cellStyle name="常规 12 2 5 2 2" xfId="385"/>
    <cellStyle name="常规 2 5 3" xfId="386"/>
    <cellStyle name="常规 7 7 2 3" xfId="387"/>
    <cellStyle name="60% - 强调文字颜色 5 3 2" xfId="388"/>
    <cellStyle name="常规 2 6 3" xfId="389"/>
    <cellStyle name="千位分隔[0] 3 3 3" xfId="390"/>
    <cellStyle name="差_9益阳" xfId="391"/>
    <cellStyle name="RowLevel_0" xfId="392"/>
    <cellStyle name="差_附件2 益阳市市级国有资本经营预算表(定稿) 2" xfId="393"/>
    <cellStyle name="60% - 强调文字颜色 5 4" xfId="394"/>
    <cellStyle name="60% - 强调文字颜色 6 2" xfId="395"/>
    <cellStyle name="常规 12 2 6 2" xfId="396"/>
    <cellStyle name="常规 3 5 3" xfId="397"/>
    <cellStyle name="60% - 强调文字颜色 6 2 2" xfId="398"/>
    <cellStyle name="常规 8 3 3 2 2" xfId="399"/>
    <cellStyle name="60% - 强调文字颜色 6 3" xfId="400"/>
    <cellStyle name="常规 8 3 3 2 3" xfId="401"/>
    <cellStyle name="60% - 强调文字颜色 6 4" xfId="402"/>
    <cellStyle name="ColLevel_0" xfId="403"/>
    <cellStyle name="千位分隔 2 2" xfId="404"/>
    <cellStyle name="常规 7 3 2 2" xfId="405"/>
    <cellStyle name="常规 2 12 2 3" xfId="406"/>
    <cellStyle name="常规 2 17" xfId="407"/>
    <cellStyle name="gcd" xfId="408"/>
    <cellStyle name="常规 10 2 2 3 2" xfId="409"/>
    <cellStyle name="百分比 2" xfId="410"/>
    <cellStyle name="常规 2 7 3 2" xfId="411"/>
    <cellStyle name="差 4" xfId="412"/>
    <cellStyle name="百分比 2 2" xfId="413"/>
    <cellStyle name="常规 11 2 5 3" xfId="414"/>
    <cellStyle name="常规 13 7 3" xfId="415"/>
    <cellStyle name="常规 8 3 2 2 3" xfId="416"/>
    <cellStyle name="百分比 2 2 2" xfId="417"/>
    <cellStyle name="百分比 2 2 2 2" xfId="418"/>
    <cellStyle name="百分比 2 2 2 3" xfId="419"/>
    <cellStyle name="百分比 2 2 3" xfId="420"/>
    <cellStyle name="常规 41" xfId="421"/>
    <cellStyle name="常规 36" xfId="422"/>
    <cellStyle name="百分比 2 2 3 2" xfId="423"/>
    <cellStyle name="好_12娄底" xfId="424"/>
    <cellStyle name="百分比 2 2 4" xfId="425"/>
    <cellStyle name="常规 3 2 3 2 2" xfId="426"/>
    <cellStyle name="常规 11 9 2" xfId="427"/>
    <cellStyle name="常规 10 4 3 3 2" xfId="428"/>
    <cellStyle name="百分比 2 3" xfId="429"/>
    <cellStyle name="常规 8_长沙" xfId="430"/>
    <cellStyle name="百分比 2 3 2" xfId="431"/>
    <cellStyle name="常规 2 14" xfId="432"/>
    <cellStyle name="常规 3 2 5 3" xfId="433"/>
    <cellStyle name="百分比 2 3 2 2" xfId="434"/>
    <cellStyle name="常规 2 14 2" xfId="435"/>
    <cellStyle name="常规 3 2 4_12娄底" xfId="436"/>
    <cellStyle name="百分比 2 3 3" xfId="437"/>
    <cellStyle name="常规 2 15" xfId="438"/>
    <cellStyle name="常规 2 20" xfId="439"/>
    <cellStyle name="百分比 2 4" xfId="440"/>
    <cellStyle name="常规 11 7 3 2" xfId="441"/>
    <cellStyle name="百分比 2 4 2" xfId="442"/>
    <cellStyle name="好_长沙 2 2" xfId="443"/>
    <cellStyle name="常规 10 2 5" xfId="444"/>
    <cellStyle name="常规 3 3 5 3" xfId="445"/>
    <cellStyle name="百分比 2 4 2 2" xfId="446"/>
    <cellStyle name="好_长沙 2 2 2" xfId="447"/>
    <cellStyle name="常规 10 2 5 2" xfId="448"/>
    <cellStyle name="百分比 2 4 3" xfId="449"/>
    <cellStyle name="好_长沙 2 3" xfId="450"/>
    <cellStyle name="常规 10 2 6" xfId="451"/>
    <cellStyle name="百分比 2 6" xfId="452"/>
    <cellStyle name="常规 15 2" xfId="453"/>
    <cellStyle name="常规 20 2" xfId="454"/>
    <cellStyle name="标题 2 2 2" xfId="455"/>
    <cellStyle name="常规 16 7 3" xfId="456"/>
    <cellStyle name="百分比 2 7" xfId="457"/>
    <cellStyle name="常规 15 3" xfId="458"/>
    <cellStyle name="常规 20 3" xfId="459"/>
    <cellStyle name="常规 2 2 6" xfId="460"/>
    <cellStyle name="常规 8 2 3 3 2" xfId="461"/>
    <cellStyle name="标题 1 2" xfId="462"/>
    <cellStyle name="标题 1 2 2" xfId="463"/>
    <cellStyle name="标题 1 3" xfId="464"/>
    <cellStyle name="标题 1 3 2" xfId="465"/>
    <cellStyle name="标题 1 4" xfId="466"/>
    <cellStyle name="常规 16 5 2 2" xfId="467"/>
    <cellStyle name="差_10永州" xfId="468"/>
    <cellStyle name="常规 12 4 4 3 2" xfId="469"/>
    <cellStyle name="标题 2 2" xfId="470"/>
    <cellStyle name="标题 2 3" xfId="471"/>
    <cellStyle name="常规 12 4 3 2 2 2" xfId="472"/>
    <cellStyle name="标题 2 3 2" xfId="473"/>
    <cellStyle name="常规 11" xfId="474"/>
    <cellStyle name="常规 16 3" xfId="475"/>
    <cellStyle name="常规 21 3" xfId="476"/>
    <cellStyle name="常规 10 10" xfId="477"/>
    <cellStyle name="标题 2 4" xfId="478"/>
    <cellStyle name="常规 16 5 3 2" xfId="479"/>
    <cellStyle name="常规 7 2 3" xfId="480"/>
    <cellStyle name="标题 3 2" xfId="481"/>
    <cellStyle name="常规 7 2 3 2" xfId="482"/>
    <cellStyle name="标题 3 2 2" xfId="483"/>
    <cellStyle name="常规 7 2 4" xfId="484"/>
    <cellStyle name="标题 3 3" xfId="485"/>
    <cellStyle name="常规 7 2 4 2" xfId="486"/>
    <cellStyle name="标题 3 3 2" xfId="487"/>
    <cellStyle name="常规 7 2 5" xfId="488"/>
    <cellStyle name="标题 3 4" xfId="489"/>
    <cellStyle name="常规 12 9 2 2 2" xfId="490"/>
    <cellStyle name="千位分隔 3" xfId="491"/>
    <cellStyle name="常规 7 3 3" xfId="492"/>
    <cellStyle name="标题 4 2" xfId="493"/>
    <cellStyle name="千位分隔 4" xfId="494"/>
    <cellStyle name="常规 7 3 4" xfId="495"/>
    <cellStyle name="标题 4 3" xfId="496"/>
    <cellStyle name="千位分隔 4 2" xfId="497"/>
    <cellStyle name="常规 7 3 4 2" xfId="498"/>
    <cellStyle name="标题 4 3 2" xfId="499"/>
    <cellStyle name="标题 5" xfId="500"/>
    <cellStyle name="常规 11 4 2" xfId="501"/>
    <cellStyle name="常规 7 4 3" xfId="502"/>
    <cellStyle name="常规 4 5 2 3" xfId="503"/>
    <cellStyle name="常规 4 2 3 2 3" xfId="504"/>
    <cellStyle name="标题 5 2" xfId="505"/>
    <cellStyle name="常规 11 4 2 2" xfId="506"/>
    <cellStyle name="标题 6" xfId="507"/>
    <cellStyle name="常规 11 4 3" xfId="508"/>
    <cellStyle name="常规 7 5 3" xfId="509"/>
    <cellStyle name="标题 6 2" xfId="510"/>
    <cellStyle name="常规 11 4 3 2" xfId="511"/>
    <cellStyle name="标题 7" xfId="512"/>
    <cellStyle name="常规 11 4 4" xfId="513"/>
    <cellStyle name="好_2015年市本级全口径预算草案 - 副本 2 2" xfId="514"/>
    <cellStyle name="常规 12 8 3 2" xfId="515"/>
    <cellStyle name="差 2" xfId="516"/>
    <cellStyle name="常规 11 2 3 3" xfId="517"/>
    <cellStyle name="差 2 2" xfId="518"/>
    <cellStyle name="差 3" xfId="519"/>
    <cellStyle name="常规 11 2 4 3" xfId="520"/>
    <cellStyle name="差 3 2" xfId="521"/>
    <cellStyle name="差_12娄底" xfId="522"/>
    <cellStyle name="常规 6 3 4" xfId="523"/>
    <cellStyle name="差_2015年市本级全口径预算草案 - 副本" xfId="524"/>
    <cellStyle name="差_2015年市本级全口径预算草案 - 副本 2" xfId="525"/>
    <cellStyle name="差_2015年市本级全口径预算草案 - 副本 2 2" xfId="526"/>
    <cellStyle name="常规 55 2" xfId="527"/>
    <cellStyle name="差_2015年市本级全口径预算草案 - 副本 3" xfId="528"/>
    <cellStyle name="差_2018年地方财政预算表_（城步）" xfId="529"/>
    <cellStyle name="常规 12 4 4 2 2 2" xfId="530"/>
    <cellStyle name="常规 11 2 5" xfId="531"/>
    <cellStyle name="差_2018年地方财政预算表_（新宁县）" xfId="532"/>
    <cellStyle name="差_大通湖 2" xfId="533"/>
    <cellStyle name="常规 4 4 4 4" xfId="534"/>
    <cellStyle name="差_大通湖 2 2" xfId="535"/>
    <cellStyle name="常规 11 3 4 3" xfId="536"/>
    <cellStyle name="差_附件2 益阳市市级国有资本经营预算表(4)" xfId="537"/>
    <cellStyle name="常规 13 9" xfId="538"/>
    <cellStyle name="常规 8 3 2 4" xfId="539"/>
    <cellStyle name="常规 10 4 5 3" xfId="540"/>
    <cellStyle name="差_附件2 益阳市市级国有资本经营预算表(4) 2" xfId="541"/>
    <cellStyle name="差_附件2 益阳市市级国有资本经营预算表(4) 2 2" xfId="542"/>
    <cellStyle name="常规 10 2 4" xfId="543"/>
    <cellStyle name="差_长沙 3 2" xfId="544"/>
    <cellStyle name="差_附件2 益阳市市级国有资本经营预算表(4) 3" xfId="545"/>
    <cellStyle name="常规 11 2 6 2" xfId="546"/>
    <cellStyle name="差_附件2 益阳市市级国有资本经营预算表(定稿)" xfId="547"/>
    <cellStyle name="差_附件2 益阳市市级国有资本经营预算表(定稿) 3" xfId="548"/>
    <cellStyle name="常规 8 2 2 3" xfId="549"/>
    <cellStyle name="常规 10 3 5 2" xfId="550"/>
    <cellStyle name="差_长沙 2" xfId="551"/>
    <cellStyle name="常规 10 4 4 4" xfId="552"/>
    <cellStyle name="差_长沙 2 2" xfId="553"/>
    <cellStyle name="常规 8 2 2 3 2" xfId="554"/>
    <cellStyle name="常规 10 3 5 2 2" xfId="555"/>
    <cellStyle name="常规 8 2 2 4" xfId="556"/>
    <cellStyle name="常规 10 3 5 3" xfId="557"/>
    <cellStyle name="好_2018年地方财政预算表_（新宁县）" xfId="558"/>
    <cellStyle name="差_长沙 3" xfId="559"/>
    <cellStyle name="差_长沙 4" xfId="560"/>
    <cellStyle name="常规 10 3 4 3 2" xfId="561"/>
    <cellStyle name="差_长沙 5" xfId="562"/>
    <cellStyle name="常规 8 8 2" xfId="563"/>
    <cellStyle name="常规 11 6 2 2 2" xfId="564"/>
    <cellStyle name="常规 10 8 3 2" xfId="565"/>
    <cellStyle name="常规 16 8 2" xfId="566"/>
    <cellStyle name="常规 10" xfId="567"/>
    <cellStyle name="常规 11 2" xfId="568"/>
    <cellStyle name="常规 16 3 2" xfId="569"/>
    <cellStyle name="常规 21 3 2" xfId="570"/>
    <cellStyle name="常规 10 10 2" xfId="571"/>
    <cellStyle name="常规 12 4 2 3" xfId="572"/>
    <cellStyle name="常规 11 2 2" xfId="573"/>
    <cellStyle name="常规 10 8 2 3" xfId="574"/>
    <cellStyle name="常规 8 7 3" xfId="575"/>
    <cellStyle name="常规 16 3 2 2" xfId="576"/>
    <cellStyle name="常规 21 3 2 2" xfId="577"/>
    <cellStyle name="常规 10 10 2 2" xfId="578"/>
    <cellStyle name="常规 12 4 2 3 2" xfId="579"/>
    <cellStyle name="常规 11 3" xfId="580"/>
    <cellStyle name="常规 10 2 4 2 2 2" xfId="581"/>
    <cellStyle name="常规 16 3 3" xfId="582"/>
    <cellStyle name="常规 2 9 2 2 2" xfId="583"/>
    <cellStyle name="常规 21 3 3" xfId="584"/>
    <cellStyle name="常规 10 10 3" xfId="585"/>
    <cellStyle name="常规 12 4 2 4" xfId="586"/>
    <cellStyle name="常规 2 3 2 2" xfId="587"/>
    <cellStyle name="常规 16 4" xfId="588"/>
    <cellStyle name="常规 21 4" xfId="589"/>
    <cellStyle name="常规 10 11" xfId="590"/>
    <cellStyle name="常规 16 4 2" xfId="591"/>
    <cellStyle name="常规 21 4 2" xfId="592"/>
    <cellStyle name="常规 10 11 2" xfId="593"/>
    <cellStyle name="常规 12 4 3 3" xfId="594"/>
    <cellStyle name="常规 10 11 3" xfId="595"/>
    <cellStyle name="常规 12 4 3 4" xfId="596"/>
    <cellStyle name="常规 2 3 3 2" xfId="597"/>
    <cellStyle name="常规 16 4 3" xfId="598"/>
    <cellStyle name="适中 3 2" xfId="599"/>
    <cellStyle name="常规 16 5" xfId="600"/>
    <cellStyle name="常规 21 5" xfId="601"/>
    <cellStyle name="常规 10 12" xfId="602"/>
    <cellStyle name="常规 16 5 2" xfId="603"/>
    <cellStyle name="常规 10 12 2" xfId="604"/>
    <cellStyle name="常规 12 4 4 3" xfId="605"/>
    <cellStyle name="强调文字颜色 3 3 2" xfId="606"/>
    <cellStyle name="常规 16 6" xfId="607"/>
    <cellStyle name="常规 2 10 2" xfId="608"/>
    <cellStyle name="常规 10 13" xfId="609"/>
    <cellStyle name="常规 16 6 2" xfId="610"/>
    <cellStyle name="常规 2 10 2 2" xfId="611"/>
    <cellStyle name="常规 10 13 2" xfId="612"/>
    <cellStyle name="常规 12 4 5 3" xfId="613"/>
    <cellStyle name="常规 7 3 5 2 2" xfId="614"/>
    <cellStyle name="常规 16 8" xfId="615"/>
    <cellStyle name="常规 2 10 4" xfId="616"/>
    <cellStyle name="常规 8 3 5 3" xfId="617"/>
    <cellStyle name="常规 10 15" xfId="618"/>
    <cellStyle name="常规 16 2 2" xfId="619"/>
    <cellStyle name="常规 21 2 2" xfId="620"/>
    <cellStyle name="常规 11 4 5" xfId="621"/>
    <cellStyle name="常规 10 2" xfId="622"/>
    <cellStyle name="常规 7 7 3" xfId="623"/>
    <cellStyle name="常规 16 2 2 2" xfId="624"/>
    <cellStyle name="常规 2 7" xfId="625"/>
    <cellStyle name="常规 21 2 2 2" xfId="626"/>
    <cellStyle name="千位分隔[0] 3 4" xfId="627"/>
    <cellStyle name="常规 11 4 5 2" xfId="628"/>
    <cellStyle name="常规 10 7 2 3" xfId="629"/>
    <cellStyle name="常规 10 2 2" xfId="630"/>
    <cellStyle name="常规 7 7 3 2" xfId="631"/>
    <cellStyle name="常规 16 2 2 2 2" xfId="632"/>
    <cellStyle name="常规 2 7 2" xfId="633"/>
    <cellStyle name="千位分隔[0] 3 4 2" xfId="634"/>
    <cellStyle name="常规 11 4 5 2 2" xfId="635"/>
    <cellStyle name="常规 3 3 2 3" xfId="636"/>
    <cellStyle name="常规 13_长沙" xfId="637"/>
    <cellStyle name="常规 10 2 2 2" xfId="638"/>
    <cellStyle name="常规 10 2 2 2 2" xfId="639"/>
    <cellStyle name="常规 2 7 2 2 2" xfId="640"/>
    <cellStyle name="常规 10 4 2 4" xfId="641"/>
    <cellStyle name="常规 10 2 2 2 2 2" xfId="642"/>
    <cellStyle name="强调文字颜色 2 2" xfId="643"/>
    <cellStyle name="常规 10 2 2 4" xfId="644"/>
    <cellStyle name="输入 2" xfId="645"/>
    <cellStyle name="常规 7 7 4" xfId="646"/>
    <cellStyle name="常规 16 2 2 3" xfId="647"/>
    <cellStyle name="常规 2 8" xfId="648"/>
    <cellStyle name="千位分隔[0] 3 5" xfId="649"/>
    <cellStyle name="常规 11 4 5 3" xfId="650"/>
    <cellStyle name="常规 7 5 2 2 2" xfId="651"/>
    <cellStyle name="常规 10 2 3" xfId="652"/>
    <cellStyle name="常规 10 2 3 2" xfId="653"/>
    <cellStyle name="常规 10 2 3 3" xfId="654"/>
    <cellStyle name="强调文字颜色 3 2" xfId="655"/>
    <cellStyle name="常规 10 2 3 4" xfId="656"/>
    <cellStyle name="常规 10 2 4 2" xfId="657"/>
    <cellStyle name="常规 10 2 4 2 2" xfId="658"/>
    <cellStyle name="常规 10 2 4 2 3" xfId="659"/>
    <cellStyle name="常规 10 2 4 3" xfId="660"/>
    <cellStyle name="常规 10 2 4 3 2" xfId="661"/>
    <cellStyle name="千位分隔[0] 3 2" xfId="662"/>
    <cellStyle name="常规 3 4 3 3 2" xfId="663"/>
    <cellStyle name="常规 2 9 4" xfId="664"/>
    <cellStyle name="常规 10 3 3 2 2" xfId="665"/>
    <cellStyle name="常规 2 5" xfId="666"/>
    <cellStyle name="强调文字颜色 4 2" xfId="667"/>
    <cellStyle name="常规 3 8 2 2" xfId="668"/>
    <cellStyle name="常规 10 2 4 4" xfId="669"/>
    <cellStyle name="常规 2 16 3" xfId="670"/>
    <cellStyle name="常规 10 2 5 2 2" xfId="671"/>
    <cellStyle name="常规 10 2 5 3" xfId="672"/>
    <cellStyle name="常规 10 2 6 2" xfId="673"/>
    <cellStyle name="常规 2 12 3 2" xfId="674"/>
    <cellStyle name="常规 10 2 7" xfId="675"/>
    <cellStyle name="常规 16 2 3" xfId="676"/>
    <cellStyle name="常规 21 2 3" xfId="677"/>
    <cellStyle name="常规 11 4 6" xfId="678"/>
    <cellStyle name="常规 10 3" xfId="679"/>
    <cellStyle name="常规 7 8 3" xfId="680"/>
    <cellStyle name="常规 3 7" xfId="681"/>
    <cellStyle name="常规 16 2 3 2" xfId="682"/>
    <cellStyle name="千位分隔[0] 4 4" xfId="683"/>
    <cellStyle name="常规 11 4 6 2" xfId="684"/>
    <cellStyle name="常规 10 3 2" xfId="685"/>
    <cellStyle name="常规 10 3 2 2" xfId="686"/>
    <cellStyle name="常规 10 3 2 2 2" xfId="687"/>
    <cellStyle name="常规 3 7 2 3" xfId="688"/>
    <cellStyle name="常规 3 11 2" xfId="689"/>
    <cellStyle name="常规 10 6 2 2" xfId="690"/>
    <cellStyle name="常规 4 4 5 2" xfId="691"/>
    <cellStyle name="常规 10 3 2 2 3" xfId="692"/>
    <cellStyle name="常规 10 3 2 3" xfId="693"/>
    <cellStyle name="常规 10 3 2 3 2" xfId="694"/>
    <cellStyle name="常规 10 3 2 4" xfId="695"/>
    <cellStyle name="常规 4 2 2 2_9益阳" xfId="696"/>
    <cellStyle name="常规 10 3 3" xfId="697"/>
    <cellStyle name="常规 10 3 3 2 2 2" xfId="698"/>
    <cellStyle name="常规 2 5 2" xfId="699"/>
    <cellStyle name="常规 10 7 2 2" xfId="700"/>
    <cellStyle name="常规 7 7 2" xfId="701"/>
    <cellStyle name="常规 10 3 3 2 3" xfId="702"/>
    <cellStyle name="常规 2 6" xfId="703"/>
    <cellStyle name="常规 3 5" xfId="704"/>
    <cellStyle name="常规 10 3 3 3 2" xfId="705"/>
    <cellStyle name="常规 10 3 4" xfId="706"/>
    <cellStyle name="常规 10 3 4 2" xfId="707"/>
    <cellStyle name="常规 3 9 2 3" xfId="708"/>
    <cellStyle name="常规 10 4 2 2 2 2" xfId="709"/>
    <cellStyle name="常规 10 8 2 2" xfId="710"/>
    <cellStyle name="常规 8 7 2" xfId="711"/>
    <cellStyle name="常规 10 3 4 2 3" xfId="712"/>
    <cellStyle name="常规 10 3 4 3" xfId="713"/>
    <cellStyle name="常规 10 3 6" xfId="714"/>
    <cellStyle name="常规 10 3 7" xfId="715"/>
    <cellStyle name="适中 4" xfId="716"/>
    <cellStyle name="常规 3 2 2" xfId="717"/>
    <cellStyle name="常规 10 3_12娄底" xfId="718"/>
    <cellStyle name="常规 11 4 7" xfId="719"/>
    <cellStyle name="常规 3 11 2 2" xfId="720"/>
    <cellStyle name="常规 10 6 2 2 2" xfId="721"/>
    <cellStyle name="常规 16 2 4" xfId="722"/>
    <cellStyle name="常规 10 4" xfId="723"/>
    <cellStyle name="常规 10 4 2" xfId="724"/>
    <cellStyle name="常规 12 3 4 2 3" xfId="725"/>
    <cellStyle name="常规 10 4 2 2" xfId="726"/>
    <cellStyle name="常规 3 5 2 3" xfId="727"/>
    <cellStyle name="常规 10 8" xfId="728"/>
    <cellStyle name="常规 10 4 2 2 2" xfId="729"/>
    <cellStyle name="常规 10 8 2" xfId="730"/>
    <cellStyle name="常规 8 8" xfId="731"/>
    <cellStyle name="常规 11 6 2 2" xfId="732"/>
    <cellStyle name="常规 10 4 2 2 3" xfId="733"/>
    <cellStyle name="常规 10 8 3" xfId="734"/>
    <cellStyle name="常规 10 4 2 3" xfId="735"/>
    <cellStyle name="常规 10 9" xfId="736"/>
    <cellStyle name="常规 10 4 2 3 2" xfId="737"/>
    <cellStyle name="常规 10 9 2" xfId="738"/>
    <cellStyle name="常规 10 4 3" xfId="739"/>
    <cellStyle name="常规 10_9益阳" xfId="740"/>
    <cellStyle name="常规 11 8" xfId="741"/>
    <cellStyle name="常规 10 4 3 2" xfId="742"/>
    <cellStyle name="好_2015年市本级全口径预算草案 - 副本" xfId="743"/>
    <cellStyle name="常规 4 8 2 2" xfId="744"/>
    <cellStyle name="常规 11 2 4 4" xfId="745"/>
    <cellStyle name="常规 11 8 2" xfId="746"/>
    <cellStyle name="常规 10 4 3 2 2" xfId="747"/>
    <cellStyle name="常规 11 9" xfId="748"/>
    <cellStyle name="常规 10 4 3 3" xfId="749"/>
    <cellStyle name="常规 10 4 3 4" xfId="750"/>
    <cellStyle name="常规 10 4 4" xfId="751"/>
    <cellStyle name="常规 12 8" xfId="752"/>
    <cellStyle name="常规 10 4 4 2" xfId="753"/>
    <cellStyle name="常规 11 3 4 4" xfId="754"/>
    <cellStyle name="常规 12 8 2" xfId="755"/>
    <cellStyle name="常规 10 4 4 2 2" xfId="756"/>
    <cellStyle name="常规 12 8 2 2" xfId="757"/>
    <cellStyle name="常规 10 4 4 2 2 2" xfId="758"/>
    <cellStyle name="常规 12 9" xfId="759"/>
    <cellStyle name="常规 10 4 4 3" xfId="760"/>
    <cellStyle name="常规 15 2 2" xfId="761"/>
    <cellStyle name="常规 20 2 2" xfId="762"/>
    <cellStyle name="好_长沙 4 2" xfId="763"/>
    <cellStyle name="常规 10 4 5" xfId="764"/>
    <cellStyle name="常规 13 8" xfId="765"/>
    <cellStyle name="常规 15 2 2 2" xfId="766"/>
    <cellStyle name="常规 20 2 2 2" xfId="767"/>
    <cellStyle name="常规 8 3 2 3" xfId="768"/>
    <cellStyle name="常规 10 4 5 2" xfId="769"/>
    <cellStyle name="常规 11 4 4 4" xfId="770"/>
    <cellStyle name="常规 8 3 2 3 2" xfId="771"/>
    <cellStyle name="常规 10 4 5 2 2" xfId="772"/>
    <cellStyle name="常规 2 13" xfId="773"/>
    <cellStyle name="常规 13 8 2" xfId="774"/>
    <cellStyle name="常规 15 2 3" xfId="775"/>
    <cellStyle name="常规 20 2 3" xfId="776"/>
    <cellStyle name="常规 10 4 6" xfId="777"/>
    <cellStyle name="常规 8 3 3 3" xfId="778"/>
    <cellStyle name="常规 10 4 6 2" xfId="779"/>
    <cellStyle name="常规 10 4 7" xfId="780"/>
    <cellStyle name="常规 3 10 2 2" xfId="781"/>
    <cellStyle name="常规 10 5 2 2" xfId="782"/>
    <cellStyle name="常规 7 3 6" xfId="783"/>
    <cellStyle name="常规 10 5 2 2 2" xfId="784"/>
    <cellStyle name="常规 11 2 5 2" xfId="785"/>
    <cellStyle name="常规 10 5 2 3" xfId="786"/>
    <cellStyle name="常规 10 5 3" xfId="787"/>
    <cellStyle name="常规 10 5 3 2" xfId="788"/>
    <cellStyle name="常规 10 5 4" xfId="789"/>
    <cellStyle name="常规 12 3 2 2" xfId="790"/>
    <cellStyle name="常规 4 3 2 3 2" xfId="791"/>
    <cellStyle name="常规 3 12" xfId="792"/>
    <cellStyle name="常规 11 2 2 2 2" xfId="793"/>
    <cellStyle name="常规 10 6 3" xfId="794"/>
    <cellStyle name="常规 3 12 2" xfId="795"/>
    <cellStyle name="常规 11 2 2 2 2 2" xfId="796"/>
    <cellStyle name="常规 10 6 3 2" xfId="797"/>
    <cellStyle name="常规 3 13" xfId="798"/>
    <cellStyle name="常规 11 2 2 2 3" xfId="799"/>
    <cellStyle name="常规 10 6 4" xfId="800"/>
    <cellStyle name="常规 12 3 3 2" xfId="801"/>
    <cellStyle name="常规 3 5 2 2 2" xfId="802"/>
    <cellStyle name="常规 10 7 2" xfId="803"/>
    <cellStyle name="常规 10 7 2 2 2" xfId="804"/>
    <cellStyle name="常规 11 2 2 3 2" xfId="805"/>
    <cellStyle name="常规 10 7 3" xfId="806"/>
    <cellStyle name="常规 10 7 3 2" xfId="807"/>
    <cellStyle name="常规 10 7 4" xfId="808"/>
    <cellStyle name="常规 12 3 4 2" xfId="809"/>
    <cellStyle name="常规 10 8 2 2 2" xfId="810"/>
    <cellStyle name="常规 8 9" xfId="811"/>
    <cellStyle name="常规 11 6 2 3" xfId="812"/>
    <cellStyle name="解释性文本 2" xfId="813"/>
    <cellStyle name="常规 10 8 4" xfId="814"/>
    <cellStyle name="常规 12 3 5 2" xfId="815"/>
    <cellStyle name="常规 11 6 3 2" xfId="816"/>
    <cellStyle name="常规 11 2 3 2 2 2" xfId="817"/>
    <cellStyle name="常规 10 9 3" xfId="818"/>
    <cellStyle name="常规 10 9 3 2" xfId="819"/>
    <cellStyle name="常规 10 9 4" xfId="820"/>
    <cellStyle name="常规 12 3 6 2" xfId="821"/>
    <cellStyle name="千位_E22" xfId="822"/>
    <cellStyle name="常规 11 2 2 2" xfId="823"/>
    <cellStyle name="常规 11 2 2 3" xfId="824"/>
    <cellStyle name="常规 11 2 3" xfId="825"/>
    <cellStyle name="常规 11 4 3 2 2 2" xfId="826"/>
    <cellStyle name="常规 11 2 3 2" xfId="827"/>
    <cellStyle name="常规 11 6 3" xfId="828"/>
    <cellStyle name="常规 11 2 3 2 2" xfId="829"/>
    <cellStyle name="常规 11 6 4" xfId="830"/>
    <cellStyle name="常规 11 2 3 2 3" xfId="831"/>
    <cellStyle name="常规 12 4 3 2" xfId="832"/>
    <cellStyle name="常规 11 7 3" xfId="833"/>
    <cellStyle name="常规 11 2 3 3 2" xfId="834"/>
    <cellStyle name="常规 11 7 2" xfId="835"/>
    <cellStyle name="常规 11 2 3 4" xfId="836"/>
    <cellStyle name="常规 11 2 4" xfId="837"/>
    <cellStyle name="常规 11 2 4 2" xfId="838"/>
    <cellStyle name="常规 11 2 4 2 3" xfId="839"/>
    <cellStyle name="常规 12 5 3 2" xfId="840"/>
    <cellStyle name="常规 12 6 4" xfId="841"/>
    <cellStyle name="常规 11 2 4 3 2" xfId="842"/>
    <cellStyle name="常规 12 7 3" xfId="843"/>
    <cellStyle name="常规 11 2 6" xfId="844"/>
    <cellStyle name="常规 2 13 3 2" xfId="845"/>
    <cellStyle name="常规 11 2 7" xfId="846"/>
    <cellStyle name="常规 11 3 2" xfId="847"/>
    <cellStyle name="常规 11 3 2 2" xfId="848"/>
    <cellStyle name="常规 18" xfId="849"/>
    <cellStyle name="常规 23" xfId="850"/>
    <cellStyle name="常规 11 3 2 2 2" xfId="851"/>
    <cellStyle name="常规 18 2" xfId="852"/>
    <cellStyle name="常规 23 2" xfId="853"/>
    <cellStyle name="常规 11 3 2 2 2 2" xfId="854"/>
    <cellStyle name="常规 18 2 2" xfId="855"/>
    <cellStyle name="常规 23 2 2" xfId="856"/>
    <cellStyle name="常规 11 3 2 2 3" xfId="857"/>
    <cellStyle name="常规 13 3 3 2" xfId="858"/>
    <cellStyle name="常规 18 3" xfId="859"/>
    <cellStyle name="常规 23 3" xfId="860"/>
    <cellStyle name="常规 11 3 2 3" xfId="861"/>
    <cellStyle name="常规 19" xfId="862"/>
    <cellStyle name="常规 24" xfId="863"/>
    <cellStyle name="常规 11 3 2 3 2" xfId="864"/>
    <cellStyle name="常规 19 2" xfId="865"/>
    <cellStyle name="常规 24 2" xfId="866"/>
    <cellStyle name="常规 11 3 3" xfId="867"/>
    <cellStyle name="常规 11 3 3 2" xfId="868"/>
    <cellStyle name="常规 11 3 3 2 2" xfId="869"/>
    <cellStyle name="常规 11 3 3 2 3" xfId="870"/>
    <cellStyle name="常规 13 4 3 2" xfId="871"/>
    <cellStyle name="常规 11 3 3 3" xfId="872"/>
    <cellStyle name="常规 11 3 3 3 2" xfId="873"/>
    <cellStyle name="常规 11 3 3 4" xfId="874"/>
    <cellStyle name="链接单元格 2" xfId="875"/>
    <cellStyle name="常规 11 3 4" xfId="876"/>
    <cellStyle name="链接单元格 2 2" xfId="877"/>
    <cellStyle name="常规 11 3 4 2" xfId="878"/>
    <cellStyle name="常规 11 3 4 2 2" xfId="879"/>
    <cellStyle name="好_附件2 益阳市市级国有资本经营预算表(定稿)" xfId="880"/>
    <cellStyle name="常规 11 3 4 2 2 2" xfId="881"/>
    <cellStyle name="常规 2 5 4" xfId="882"/>
    <cellStyle name="常规 11 3 4 3 2" xfId="883"/>
    <cellStyle name="常规 11 4 2 2 2" xfId="884"/>
    <cellStyle name="常规 11 4 2 2 2 2" xfId="885"/>
    <cellStyle name="常规 7 2" xfId="886"/>
    <cellStyle name="常规 11 4 2 2 3" xfId="887"/>
    <cellStyle name="常规 11 4 2 3" xfId="888"/>
    <cellStyle name="常规 11 4 3 2 2" xfId="889"/>
    <cellStyle name="常规 11 4 3 2 3" xfId="890"/>
    <cellStyle name="常规 11 4 3 3" xfId="891"/>
    <cellStyle name="常规 11 4 3 3 2" xfId="892"/>
    <cellStyle name="常规 11 4 3 4" xfId="893"/>
    <cellStyle name="千位分隔[0] 2 4" xfId="894"/>
    <cellStyle name="常规 11 4 4 2" xfId="895"/>
    <cellStyle name="千位分隔[0] 2 4 2" xfId="896"/>
    <cellStyle name="常规 11 4 4 2 2" xfId="897"/>
    <cellStyle name="常规 11 4 4 2 2 2" xfId="898"/>
    <cellStyle name="常规 11 4 4 2 3" xfId="899"/>
    <cellStyle name="千位分隔[0] 2 5" xfId="900"/>
    <cellStyle name="常规 11 4 4 3" xfId="901"/>
    <cellStyle name="常规 11 4 4 3 2" xfId="902"/>
    <cellStyle name="常规 11 5 2 2" xfId="903"/>
    <cellStyle name="常规 11 5 2 2 2" xfId="904"/>
    <cellStyle name="常规 11 5 3" xfId="905"/>
    <cellStyle name="常规 11 5 3 2" xfId="906"/>
    <cellStyle name="常规 11 5 4" xfId="907"/>
    <cellStyle name="常规 12 4 2 2" xfId="908"/>
    <cellStyle name="常规 12 9 3" xfId="909"/>
    <cellStyle name="好 2" xfId="910"/>
    <cellStyle name="常规 11 7 2 2 2" xfId="911"/>
    <cellStyle name="常规 11 7 2 3" xfId="912"/>
    <cellStyle name="常规 11 7 4" xfId="913"/>
    <cellStyle name="常规 12 4 4 2" xfId="914"/>
    <cellStyle name="常规 11 8 2 2 2" xfId="915"/>
    <cellStyle name="常规 11 8 2 3" xfId="916"/>
    <cellStyle name="常规 11 8 3 2" xfId="917"/>
    <cellStyle name="常规 17 2 2 2" xfId="918"/>
    <cellStyle name="常规 22 2 2 2" xfId="919"/>
    <cellStyle name="常规 11 8 4" xfId="920"/>
    <cellStyle name="常规 12 4 5 2" xfId="921"/>
    <cellStyle name="常规 11 9 2 2" xfId="922"/>
    <cellStyle name="常规 11 9 2 2 2" xfId="923"/>
    <cellStyle name="常规 33 2" xfId="924"/>
    <cellStyle name="常规 28 2" xfId="925"/>
    <cellStyle name="常规 11 9 2 3" xfId="926"/>
    <cellStyle name="常规 11 9 3" xfId="927"/>
    <cellStyle name="输入 4" xfId="928"/>
    <cellStyle name="常规 11 9 3 2" xfId="929"/>
    <cellStyle name="常规 8 2 5 2" xfId="930"/>
    <cellStyle name="常规 11_长沙" xfId="931"/>
    <cellStyle name="常规 12" xfId="932"/>
    <cellStyle name="常规 12 10" xfId="933"/>
    <cellStyle name="常规 12 10 2" xfId="934"/>
    <cellStyle name="常规 12 2 4 2 3" xfId="935"/>
    <cellStyle name="常规 12 10 2 2" xfId="936"/>
    <cellStyle name="注释 3 2" xfId="937"/>
    <cellStyle name="常规 12 10 3" xfId="938"/>
    <cellStyle name="检查单元格 2 2" xfId="939"/>
    <cellStyle name="常规 12 11" xfId="940"/>
    <cellStyle name="常规 13 5 2 2" xfId="941"/>
    <cellStyle name="常规 12 11 2" xfId="942"/>
    <cellStyle name="常规 13 5 2 2 2" xfId="943"/>
    <cellStyle name="常规 16" xfId="944"/>
    <cellStyle name="常规 21" xfId="945"/>
    <cellStyle name="常规 12 12" xfId="946"/>
    <cellStyle name="常规 13 5 2 3" xfId="947"/>
    <cellStyle name="常规 13 4 2 2 2" xfId="948"/>
    <cellStyle name="常规 12 2" xfId="949"/>
    <cellStyle name="常规 12 2 2 2 2 2" xfId="950"/>
    <cellStyle name="常规 12 2 2 2 3" xfId="951"/>
    <cellStyle name="常规 12 2 3 2 2 2" xfId="952"/>
    <cellStyle name="常规 12 2 3 2 3" xfId="953"/>
    <cellStyle name="常规 12 2 4 2 2 2" xfId="954"/>
    <cellStyle name="好_附件2 益阳市市级国有资本经营预算表(4) 2" xfId="955"/>
    <cellStyle name="常规 7 2 2 2 3" xfId="956"/>
    <cellStyle name="常规 2 14 3 2" xfId="957"/>
    <cellStyle name="常规 12 2 7" xfId="958"/>
    <cellStyle name="常规 12 3" xfId="959"/>
    <cellStyle name="常规 12 3 2" xfId="960"/>
    <cellStyle name="常规 44 2" xfId="961"/>
    <cellStyle name="常规 39 2" xfId="962"/>
    <cellStyle name="常规 12 3 2 2 2 2" xfId="963"/>
    <cellStyle name="常规 50" xfId="964"/>
    <cellStyle name="常规 45" xfId="965"/>
    <cellStyle name="常规 12 3 2 2 3" xfId="966"/>
    <cellStyle name="常规 15 3 2" xfId="967"/>
    <cellStyle name="常规 20 3 2" xfId="968"/>
    <cellStyle name="常规 12 3 2 3" xfId="969"/>
    <cellStyle name="常规 8 4 2 3" xfId="970"/>
    <cellStyle name="常规 12 3 2 3 2" xfId="971"/>
    <cellStyle name="常规 12 3 2 4" xfId="972"/>
    <cellStyle name="常规 2 2 2 2" xfId="973"/>
    <cellStyle name="常规 12 3 3" xfId="974"/>
    <cellStyle name="常规 3 13 2" xfId="975"/>
    <cellStyle name="常规 12 3 3 2 2" xfId="976"/>
    <cellStyle name="常规 12 3 3 2 2 2" xfId="977"/>
    <cellStyle name="常规 12 3 3 2 3" xfId="978"/>
    <cellStyle name="常规 2" xfId="979"/>
    <cellStyle name="常规 8 5 2 3" xfId="980"/>
    <cellStyle name="常规 12 3 3 3 2" xfId="981"/>
    <cellStyle name="常规 12 3 3 4" xfId="982"/>
    <cellStyle name="常规 2 2 3 2" xfId="983"/>
    <cellStyle name="常规 8 8 2 2 2" xfId="984"/>
    <cellStyle name="常规 12 3 4" xfId="985"/>
    <cellStyle name="常规 12 3 4 2 2" xfId="986"/>
    <cellStyle name="常规 12 3 4 2 2 2" xfId="987"/>
    <cellStyle name="常规 12 3 4 3" xfId="988"/>
    <cellStyle name="常规 8 6 2 3" xfId="989"/>
    <cellStyle name="常规 12 3 4 3 2" xfId="990"/>
    <cellStyle name="常规 12 3 4 4" xfId="991"/>
    <cellStyle name="常规 2 2 4 2" xfId="992"/>
    <cellStyle name="解释性文本 3" xfId="993"/>
    <cellStyle name="常规 12 3 5 3" xfId="994"/>
    <cellStyle name="常规 12 3 6" xfId="995"/>
    <cellStyle name="常规 12 3 7" xfId="996"/>
    <cellStyle name="常规 12 4 2" xfId="997"/>
    <cellStyle name="常规 12 4 2 2 2" xfId="998"/>
    <cellStyle name="常规 12 4 2 2 2 2" xfId="999"/>
    <cellStyle name="常规 12 4 2 2 3" xfId="1000"/>
    <cellStyle name="常规 12 4 3" xfId="1001"/>
    <cellStyle name="常规 12 4 3 2 2" xfId="1002"/>
    <cellStyle name="常规 12 4 3 2 3" xfId="1003"/>
    <cellStyle name="常规 12 4 4" xfId="1004"/>
    <cellStyle name="常规 12 4 4 2 2" xfId="1005"/>
    <cellStyle name="常规 12 4 4 2 3" xfId="1006"/>
    <cellStyle name="常规 16 5 3" xfId="1007"/>
    <cellStyle name="常规 12 4 4 4" xfId="1008"/>
    <cellStyle name="样式 1_9益阳" xfId="1009"/>
    <cellStyle name="常规 17 2 2" xfId="1010"/>
    <cellStyle name="常规 22 2 2" xfId="1011"/>
    <cellStyle name="常规 6 4 2 2 2" xfId="1012"/>
    <cellStyle name="常规 4 4 2 2 2 2" xfId="1013"/>
    <cellStyle name="常规 12 4 5" xfId="1014"/>
    <cellStyle name="常规 12 4 5 2 2" xfId="1015"/>
    <cellStyle name="常规 17 2 3" xfId="1016"/>
    <cellStyle name="常规 22 2 3" xfId="1017"/>
    <cellStyle name="常规 12 4 6" xfId="1018"/>
    <cellStyle name="常规 12 4 7" xfId="1019"/>
    <cellStyle name="常规 3 12 2 2" xfId="1020"/>
    <cellStyle name="常规 12 5" xfId="1021"/>
    <cellStyle name="常规 12 5 2" xfId="1022"/>
    <cellStyle name="常规 12 5 2 2" xfId="1023"/>
    <cellStyle name="常规 12 5 4" xfId="1024"/>
    <cellStyle name="常规 12 5 2 2 2" xfId="1025"/>
    <cellStyle name="常规 12 7 4" xfId="1026"/>
    <cellStyle name="常规 13 3 2 2 2" xfId="1027"/>
    <cellStyle name="常规 17 3 2" xfId="1028"/>
    <cellStyle name="常规 22 3 2" xfId="1029"/>
    <cellStyle name="常规 12 5 2 3" xfId="1030"/>
    <cellStyle name="常规 12 5 3" xfId="1031"/>
    <cellStyle name="常规 12 6" xfId="1032"/>
    <cellStyle name="常规 12 6 2" xfId="1033"/>
    <cellStyle name="检查单元格 4" xfId="1034"/>
    <cellStyle name="常规 12 6 2 2" xfId="1035"/>
    <cellStyle name="常规 13 5 4" xfId="1036"/>
    <cellStyle name="常规 12 6 2 2 2" xfId="1037"/>
    <cellStyle name="常规 18 3 2" xfId="1038"/>
    <cellStyle name="常规 23 3 2" xfId="1039"/>
    <cellStyle name="常规 12 6 2 3" xfId="1040"/>
    <cellStyle name="常规 12 7" xfId="1041"/>
    <cellStyle name="常规 12 7 2" xfId="1042"/>
    <cellStyle name="常规 12 7 2 2" xfId="1043"/>
    <cellStyle name="常规 12 7 2 2 2" xfId="1044"/>
    <cellStyle name="常规 12 7 2 3" xfId="1045"/>
    <cellStyle name="常规 12 7 3 2" xfId="1046"/>
    <cellStyle name="常规 12 8 2 2 2" xfId="1047"/>
    <cellStyle name="常规 12 8 2 3" xfId="1048"/>
    <cellStyle name="常规 22 3 2 2" xfId="1049"/>
    <cellStyle name="好_2015年市本级全口径预算草案 - 副本 3" xfId="1050"/>
    <cellStyle name="常规 12 8 4" xfId="1051"/>
    <cellStyle name="常规 12 9 2 2" xfId="1052"/>
    <cellStyle name="常规 16 5 4" xfId="1053"/>
    <cellStyle name="常规 12 9 3 2" xfId="1054"/>
    <cellStyle name="常规 16 6 4" xfId="1055"/>
    <cellStyle name="常规 12 9 4" xfId="1056"/>
    <cellStyle name="常规 2 4 2 2 2" xfId="1057"/>
    <cellStyle name="常规 12_长沙" xfId="1058"/>
    <cellStyle name="常规 13" xfId="1059"/>
    <cellStyle name="常规 2 15 2 2" xfId="1060"/>
    <cellStyle name="常规 13 2" xfId="1061"/>
    <cellStyle name="常规 13 2 2" xfId="1062"/>
    <cellStyle name="常规 13 2 2 2" xfId="1063"/>
    <cellStyle name="常规 13 2 2 3" xfId="1064"/>
    <cellStyle name="常规 13 2 3" xfId="1065"/>
    <cellStyle name="常规 13 2 3 2" xfId="1066"/>
    <cellStyle name="常规 13 2 4" xfId="1067"/>
    <cellStyle name="常规 13 3" xfId="1068"/>
    <cellStyle name="常规 13 3 2" xfId="1069"/>
    <cellStyle name="常规 13 3 2 2" xfId="1070"/>
    <cellStyle name="常规 17 3" xfId="1071"/>
    <cellStyle name="常规 22 3" xfId="1072"/>
    <cellStyle name="常规 13 3 2 3" xfId="1073"/>
    <cellStyle name="常规 17 4" xfId="1074"/>
    <cellStyle name="常规 22 4" xfId="1075"/>
    <cellStyle name="常规 13 3 3" xfId="1076"/>
    <cellStyle name="常规 13 3 4" xfId="1077"/>
    <cellStyle name="常规 13 4" xfId="1078"/>
    <cellStyle name="常规 13 4 2" xfId="1079"/>
    <cellStyle name="常规 13 4 2 2" xfId="1080"/>
    <cellStyle name="常规 13 4 2 3" xfId="1081"/>
    <cellStyle name="常规 13 4 3" xfId="1082"/>
    <cellStyle name="常规 13 4 4" xfId="1083"/>
    <cellStyle name="检查单元格 2" xfId="1084"/>
    <cellStyle name="常规 13 5 2" xfId="1085"/>
    <cellStyle name="检查单元格 3" xfId="1086"/>
    <cellStyle name="常规 13 5 3" xfId="1087"/>
    <cellStyle name="常规 13 7 2" xfId="1088"/>
    <cellStyle name="常规 13 7 2 2" xfId="1089"/>
    <cellStyle name="常规 7 6 2 2" xfId="1090"/>
    <cellStyle name="常规 14" xfId="1091"/>
    <cellStyle name="常规 7 6 2 2 2" xfId="1092"/>
    <cellStyle name="常规 14 2" xfId="1093"/>
    <cellStyle name="常规 14 3" xfId="1094"/>
    <cellStyle name="常规 14 4" xfId="1095"/>
    <cellStyle name="常规 15 4" xfId="1096"/>
    <cellStyle name="常规 20 4" xfId="1097"/>
    <cellStyle name="常规 16 2" xfId="1098"/>
    <cellStyle name="常规 21 2" xfId="1099"/>
    <cellStyle name="常规 8 7 3 2" xfId="1100"/>
    <cellStyle name="常规 16 3 2 2 2" xfId="1101"/>
    <cellStyle name="常规 8 7 4" xfId="1102"/>
    <cellStyle name="常规 16 3 2 3" xfId="1103"/>
    <cellStyle name="常规 2 3 2 2 2" xfId="1104"/>
    <cellStyle name="常规 8 8 3" xfId="1105"/>
    <cellStyle name="常规 16 3 3 2" xfId="1106"/>
    <cellStyle name="常规 2 3 2 3" xfId="1107"/>
    <cellStyle name="常规 16 3 4" xfId="1108"/>
    <cellStyle name="常规 16 4 2 3" xfId="1109"/>
    <cellStyle name="常规 16 4 3 2" xfId="1110"/>
    <cellStyle name="常规 16 4 4" xfId="1111"/>
    <cellStyle name="常规 16 5 2 3" xfId="1112"/>
    <cellStyle name="常规 16 6 2 2" xfId="1113"/>
    <cellStyle name="常规 2 10 2 2 2" xfId="1114"/>
    <cellStyle name="常规 16 6 2 2 2" xfId="1115"/>
    <cellStyle name="常规 16 6 3" xfId="1116"/>
    <cellStyle name="常规 2 10 2 3" xfId="1117"/>
    <cellStyle name="常规 16 6 3 2" xfId="1118"/>
    <cellStyle name="常规 16 7 2" xfId="1119"/>
    <cellStyle name="常规 2 10 3 2" xfId="1120"/>
    <cellStyle name="常规 16 7 2 2" xfId="1121"/>
    <cellStyle name="常规 16 9" xfId="1122"/>
    <cellStyle name="注释 4 2" xfId="1123"/>
    <cellStyle name="常规 17" xfId="1124"/>
    <cellStyle name="常规 22" xfId="1125"/>
    <cellStyle name="常规 17 2" xfId="1126"/>
    <cellStyle name="常规 22 2" xfId="1127"/>
    <cellStyle name="常规 18 2 2 2" xfId="1128"/>
    <cellStyle name="常规 23 2 2 2" xfId="1129"/>
    <cellStyle name="常规 18 2 3" xfId="1130"/>
    <cellStyle name="常规 23 2 3" xfId="1131"/>
    <cellStyle name="常规 18 4" xfId="1132"/>
    <cellStyle name="常规 23 4" xfId="1133"/>
    <cellStyle name="常规 19 2 2" xfId="1134"/>
    <cellStyle name="常规 19 3" xfId="1135"/>
    <cellStyle name="强调文字颜色 3 3" xfId="1136"/>
    <cellStyle name="常规 2 10" xfId="1137"/>
    <cellStyle name="强调文字颜色 3 4" xfId="1138"/>
    <cellStyle name="常规 2 11" xfId="1139"/>
    <cellStyle name="常规 2 11 2" xfId="1140"/>
    <cellStyle name="常规 3 2 2 3" xfId="1141"/>
    <cellStyle name="常规 2 11 2 2" xfId="1142"/>
    <cellStyle name="常规 3 2 2 3 2" xfId="1143"/>
    <cellStyle name="汇总 4" xfId="1144"/>
    <cellStyle name="常规 2 11 2 2 2" xfId="1145"/>
    <cellStyle name="常规 7 2 2 2" xfId="1146"/>
    <cellStyle name="常规 2 11 2 3" xfId="1147"/>
    <cellStyle name="常规 2 11 3" xfId="1148"/>
    <cellStyle name="常规 3 2 2 4" xfId="1149"/>
    <cellStyle name="好 4" xfId="1150"/>
    <cellStyle name="常规 2 11 3 2" xfId="1151"/>
    <cellStyle name="常规 2 11 4" xfId="1152"/>
    <cellStyle name="常规 2 14 2 2 2" xfId="1153"/>
    <cellStyle name="常规 2 12" xfId="1154"/>
    <cellStyle name="常规 3 2 3 3" xfId="1155"/>
    <cellStyle name="常规 2 12 2" xfId="1156"/>
    <cellStyle name="常规 3 2 3 3 2" xfId="1157"/>
    <cellStyle name="常规 2 12 2 2" xfId="1158"/>
    <cellStyle name="常规 2 16" xfId="1159"/>
    <cellStyle name="常规 6_9益阳" xfId="1160"/>
    <cellStyle name="常规 2 12 2 2 2" xfId="1161"/>
    <cellStyle name="常规 2 16 2" xfId="1162"/>
    <cellStyle name="常规 3 2 3 4" xfId="1163"/>
    <cellStyle name="常规 2 12 3" xfId="1164"/>
    <cellStyle name="常规 2 12 4" xfId="1165"/>
    <cellStyle name="常规 3 2 4 3" xfId="1166"/>
    <cellStyle name="常规 2 13 2" xfId="1167"/>
    <cellStyle name="常规 3 2 4 3 2" xfId="1168"/>
    <cellStyle name="常规 2 13 2 2" xfId="1169"/>
    <cellStyle name="常规 2 13 2 2 2" xfId="1170"/>
    <cellStyle name="常规 7 4 2 2" xfId="1171"/>
    <cellStyle name="常规 4 5 2 2 2" xfId="1172"/>
    <cellStyle name="常规 4 2 3 2 2 2" xfId="1173"/>
    <cellStyle name="常规 2 13 2 3" xfId="1174"/>
    <cellStyle name="常规 3 2 4 4" xfId="1175"/>
    <cellStyle name="常规 2 13 3" xfId="1176"/>
    <cellStyle name="常规 2 13 4" xfId="1177"/>
    <cellStyle name="常规 2 14 2 2" xfId="1178"/>
    <cellStyle name="常规 7 5 2 2" xfId="1179"/>
    <cellStyle name="常规 2 14 2 3" xfId="1180"/>
    <cellStyle name="好_附件2 益阳市市级国有资本经营预算表(4)" xfId="1181"/>
    <cellStyle name="常规 2 14 3" xfId="1182"/>
    <cellStyle name="常规 2 14 4" xfId="1183"/>
    <cellStyle name="好_大通湖 3" xfId="1184"/>
    <cellStyle name="常规 3 2 6 3" xfId="1185"/>
    <cellStyle name="常规 2 15 2" xfId="1186"/>
    <cellStyle name="常规 3 3 5 2 2" xfId="1187"/>
    <cellStyle name="常规 2 15 3" xfId="1188"/>
    <cellStyle name="常规 2 16 2 2" xfId="1189"/>
    <cellStyle name="千位分隔 2 2 2" xfId="1190"/>
    <cellStyle name="常规 7 3 2 2 2" xfId="1191"/>
    <cellStyle name="常规 2 17 2" xfId="1192"/>
    <cellStyle name="千位分隔 2 2 2 2" xfId="1193"/>
    <cellStyle name="常规 7 3 2 2 2 2" xfId="1194"/>
    <cellStyle name="常规 2 17 2 2" xfId="1195"/>
    <cellStyle name="千位分隔 2 2 3" xfId="1196"/>
    <cellStyle name="常规 7 3 2 2 3" xfId="1197"/>
    <cellStyle name="常规 2 17 3" xfId="1198"/>
    <cellStyle name="千位分隔 2 3 2" xfId="1199"/>
    <cellStyle name="常规 7 3 2 3 2" xfId="1200"/>
    <cellStyle name="常规 2 18 2" xfId="1201"/>
    <cellStyle name="千位分隔 2 4" xfId="1202"/>
    <cellStyle name="常规 7 3 2 4" xfId="1203"/>
    <cellStyle name="常规 2 19" xfId="1204"/>
    <cellStyle name="常规 2 2" xfId="1205"/>
    <cellStyle name="常规 2 2 2" xfId="1206"/>
    <cellStyle name="常规 8 4 3 3" xfId="1207"/>
    <cellStyle name="常规 2 2 2 2 2" xfId="1208"/>
    <cellStyle name="常规 3 2 2_12娄底" xfId="1209"/>
    <cellStyle name="常规 2 2 2 3" xfId="1210"/>
    <cellStyle name="常规 2 2 3" xfId="1211"/>
    <cellStyle name="常规 2 2 3 2 2" xfId="1212"/>
    <cellStyle name="常规 2 2 3 3" xfId="1213"/>
    <cellStyle name="常规 2 2 4" xfId="1214"/>
    <cellStyle name="常规 2 2 5" xfId="1215"/>
    <cellStyle name="输入 3 2" xfId="1216"/>
    <cellStyle name="常规 2 9 2" xfId="1217"/>
    <cellStyle name="常规 2 3" xfId="1218"/>
    <cellStyle name="常规 2 9 2 2" xfId="1219"/>
    <cellStyle name="常规 2 3 2" xfId="1220"/>
    <cellStyle name="常规 2 9 2 3" xfId="1221"/>
    <cellStyle name="常规 2 3 3" xfId="1222"/>
    <cellStyle name="常规 2 3 4" xfId="1223"/>
    <cellStyle name="常规 2 3_12娄底" xfId="1224"/>
    <cellStyle name="常规 2 9 3" xfId="1225"/>
    <cellStyle name="常规 2 4" xfId="1226"/>
    <cellStyle name="常规 2 9 3 2" xfId="1227"/>
    <cellStyle name="常规 2 4 2" xfId="1228"/>
    <cellStyle name="常规 22 3 3" xfId="1229"/>
    <cellStyle name="常规 2 4 2 2" xfId="1230"/>
    <cellStyle name="常规 2 4 2 3" xfId="1231"/>
    <cellStyle name="常规 2 4 3" xfId="1232"/>
    <cellStyle name="常规 2 4 3 2" xfId="1233"/>
    <cellStyle name="常规 2 4 4" xfId="1234"/>
    <cellStyle name="千位分隔[0] 3 2 2 2" xfId="1235"/>
    <cellStyle name="常规 23 3 3" xfId="1236"/>
    <cellStyle name="常规 2 5 2 2" xfId="1237"/>
    <cellStyle name="常规 2 5 2 2 2" xfId="1238"/>
    <cellStyle name="常规 2 5 3 2" xfId="1239"/>
    <cellStyle name="常规 7 7 2 2" xfId="1240"/>
    <cellStyle name="常规 2 6 2" xfId="1241"/>
    <cellStyle name="常规 7 7 2 2 2" xfId="1242"/>
    <cellStyle name="常规 2 6 2 2" xfId="1243"/>
    <cellStyle name="常规 2 6 2 2 2" xfId="1244"/>
    <cellStyle name="常规 2 6 2 3" xfId="1245"/>
    <cellStyle name="常规 3 2" xfId="1246"/>
    <cellStyle name="常规 2 6 3 2" xfId="1247"/>
    <cellStyle name="常规 2 6 4" xfId="1248"/>
    <cellStyle name="常规 2 7 2 2" xfId="1249"/>
    <cellStyle name="常规 2 7 2 3" xfId="1250"/>
    <cellStyle name="常规 2 7 3" xfId="1251"/>
    <cellStyle name="常规 2 7 4" xfId="1252"/>
    <cellStyle name="输入 2 2" xfId="1253"/>
    <cellStyle name="常规 2 8 2" xfId="1254"/>
    <cellStyle name="常规 2 8 3" xfId="1255"/>
    <cellStyle name="千位分隔[0] 2 2" xfId="1256"/>
    <cellStyle name="常规 3 4 3 2 2" xfId="1257"/>
    <cellStyle name="常规 2 8 4" xfId="1258"/>
    <cellStyle name="输入 3" xfId="1259"/>
    <cellStyle name="常规 2 9" xfId="1260"/>
    <cellStyle name="常规 2_10永州" xfId="1261"/>
    <cellStyle name="常规 22 4 2" xfId="1262"/>
    <cellStyle name="常规 22 5" xfId="1263"/>
    <cellStyle name="常规 3 2 2 2" xfId="1264"/>
    <cellStyle name="常规 23 3 2 2" xfId="1265"/>
    <cellStyle name="计算 3" xfId="1266"/>
    <cellStyle name="常规 23 4 2" xfId="1267"/>
    <cellStyle name="常规 23 5" xfId="1268"/>
    <cellStyle name="常规 3 2 3 2" xfId="1269"/>
    <cellStyle name="常规 30 2" xfId="1270"/>
    <cellStyle name="常规 25 2" xfId="1271"/>
    <cellStyle name="常规 31" xfId="1272"/>
    <cellStyle name="常规 26" xfId="1273"/>
    <cellStyle name="常规 32" xfId="1274"/>
    <cellStyle name="常规 27" xfId="1275"/>
    <cellStyle name="常规 32 2" xfId="1276"/>
    <cellStyle name="常规 27 2" xfId="1277"/>
    <cellStyle name="常规 33" xfId="1278"/>
    <cellStyle name="常规 28" xfId="1279"/>
    <cellStyle name="常规 8 4 3 2 2" xfId="1280"/>
    <cellStyle name="常规 34" xfId="1281"/>
    <cellStyle name="常规 29" xfId="1282"/>
    <cellStyle name="常规 8 4 3 2 2 2" xfId="1283"/>
    <cellStyle name="常规 34 2" xfId="1284"/>
    <cellStyle name="常规 29 2" xfId="1285"/>
    <cellStyle name="常规 3" xfId="1286"/>
    <cellStyle name="常规 3 10" xfId="1287"/>
    <cellStyle name="常规 3 10 2" xfId="1288"/>
    <cellStyle name="常规 3 10 3" xfId="1289"/>
    <cellStyle name="输出 2 2" xfId="1290"/>
    <cellStyle name="常规 3 12 3" xfId="1291"/>
    <cellStyle name="常规 3 2 2 2 2" xfId="1292"/>
    <cellStyle name="常规 3 2 2 2 2 2" xfId="1293"/>
    <cellStyle name="常规 3 2 2 2 3" xfId="1294"/>
    <cellStyle name="常规 3 2 3" xfId="1295"/>
    <cellStyle name="常规 5_9益阳" xfId="1296"/>
    <cellStyle name="常规 3 2 3 2 2 2" xfId="1297"/>
    <cellStyle name="常规 3 2 3 2 3" xfId="1298"/>
    <cellStyle name="汇总 3 2" xfId="1299"/>
    <cellStyle name="常规 3 2 3_12娄底" xfId="1300"/>
    <cellStyle name="常规 3 2 4" xfId="1301"/>
    <cellStyle name="常规 3 2 4 2" xfId="1302"/>
    <cellStyle name="常规 3 2 4 2 2" xfId="1303"/>
    <cellStyle name="常规 3 9 3" xfId="1304"/>
    <cellStyle name="常规 3 2 4 2 2 2" xfId="1305"/>
    <cellStyle name="常规 3 2 4 2 3" xfId="1306"/>
    <cellStyle name="常规 3 2 5 2 2" xfId="1307"/>
    <cellStyle name="常规 3 2 7 2" xfId="1308"/>
    <cellStyle name="常规 3 2 8" xfId="1309"/>
    <cellStyle name="常规 3 2 9" xfId="1310"/>
    <cellStyle name="常规 3 2_9益阳" xfId="1311"/>
    <cellStyle name="常规 3 3" xfId="1312"/>
    <cellStyle name="常规 3 3 2" xfId="1313"/>
    <cellStyle name="常规 3 3 2 2" xfId="1314"/>
    <cellStyle name="常规 3 3 2 2 2" xfId="1315"/>
    <cellStyle name="常规 3 3 2 2 2 2" xfId="1316"/>
    <cellStyle name="常规 3 3 2 2 3" xfId="1317"/>
    <cellStyle name="常规 3 3 2 3 2" xfId="1318"/>
    <cellStyle name="常规 3 3 3" xfId="1319"/>
    <cellStyle name="常规 3 3 3 2" xfId="1320"/>
    <cellStyle name="常规 3 3 3 2 2" xfId="1321"/>
    <cellStyle name="常规 3 3 3 2 2 2" xfId="1322"/>
    <cellStyle name="常规 3 3 3 2 3" xfId="1323"/>
    <cellStyle name="常规 3 3 3 3" xfId="1324"/>
    <cellStyle name="常规 3 3 3 3 2" xfId="1325"/>
    <cellStyle name="常规 3 3 3 4" xfId="1326"/>
    <cellStyle name="常规 3 3 4" xfId="1327"/>
    <cellStyle name="常规 3 3 4 2" xfId="1328"/>
    <cellStyle name="常规 42" xfId="1329"/>
    <cellStyle name="常规 37" xfId="1330"/>
    <cellStyle name="常规 3 3 4 2 2" xfId="1331"/>
    <cellStyle name="常规 42 2" xfId="1332"/>
    <cellStyle name="常规 37 2" xfId="1333"/>
    <cellStyle name="常规 3 3 4 2 2 2" xfId="1334"/>
    <cellStyle name="常规 43" xfId="1335"/>
    <cellStyle name="常规 38" xfId="1336"/>
    <cellStyle name="常规 3 3 4 2 3" xfId="1337"/>
    <cellStyle name="常规 3 3 4 3" xfId="1338"/>
    <cellStyle name="常规 3 3 4 3 2" xfId="1339"/>
    <cellStyle name="常规 3 3 4 4" xfId="1340"/>
    <cellStyle name="常规 3 4" xfId="1341"/>
    <cellStyle name="常规 3 4 2" xfId="1342"/>
    <cellStyle name="常规 3 4 2 2" xfId="1343"/>
    <cellStyle name="常规 3 4 2 2 2" xfId="1344"/>
    <cellStyle name="常规 3 4 2 2 2 2" xfId="1345"/>
    <cellStyle name="常规 3 4 2 2 3" xfId="1346"/>
    <cellStyle name="常规 3 4 2 3" xfId="1347"/>
    <cellStyle name="常规 3 4 2 3 2" xfId="1348"/>
    <cellStyle name="常规 3 4 2 4" xfId="1349"/>
    <cellStyle name="千位分隔[0] 2" xfId="1350"/>
    <cellStyle name="常规 3 4 3 2" xfId="1351"/>
    <cellStyle name="千位分隔[0] 2 2 2" xfId="1352"/>
    <cellStyle name="常规 3 4 3 2 2 2" xfId="1353"/>
    <cellStyle name="千位分隔[0] 2 3" xfId="1354"/>
    <cellStyle name="常规 3 4 3 2 3" xfId="1355"/>
    <cellStyle name="千位分隔[0] 3" xfId="1356"/>
    <cellStyle name="常规 3 4 3 3" xfId="1357"/>
    <cellStyle name="千位分隔[0] 4" xfId="1358"/>
    <cellStyle name="常规 3 4 3 4" xfId="1359"/>
    <cellStyle name="常规 3 4 4" xfId="1360"/>
    <cellStyle name="常规 3 4 4 2" xfId="1361"/>
    <cellStyle name="强调文字颜色 6 2" xfId="1362"/>
    <cellStyle name="常规 3 4 4 2 2 2" xfId="1363"/>
    <cellStyle name="常规 3 4 4 2 3" xfId="1364"/>
    <cellStyle name="常规 3 4 4 3" xfId="1365"/>
    <cellStyle name="常规 3 4 4 4" xfId="1366"/>
    <cellStyle name="常规 3 4 5 2 2" xfId="1367"/>
    <cellStyle name="常规 3 4 5 3" xfId="1368"/>
    <cellStyle name="常规 3 5 2" xfId="1369"/>
    <cellStyle name="常规 3 5 4" xfId="1370"/>
    <cellStyle name="常规 7 8 2" xfId="1371"/>
    <cellStyle name="常规 3 6" xfId="1372"/>
    <cellStyle name="常规 7 8 2 2" xfId="1373"/>
    <cellStyle name="常规 3 6 2" xfId="1374"/>
    <cellStyle name="常规 7 8 2 2 2" xfId="1375"/>
    <cellStyle name="常规 3 6 2 2" xfId="1376"/>
    <cellStyle name="常规 3 6 2 2 2" xfId="1377"/>
    <cellStyle name="常规 3 6 2 3" xfId="1378"/>
    <cellStyle name="常规 3 6 3 2" xfId="1379"/>
    <cellStyle name="常规 3 6 4" xfId="1380"/>
    <cellStyle name="常规 7 8 3 2" xfId="1381"/>
    <cellStyle name="常规 3 7 2" xfId="1382"/>
    <cellStyle name="常规 3 7 2 2" xfId="1383"/>
    <cellStyle name="常规 3 7 3" xfId="1384"/>
    <cellStyle name="常规 3 7 3 2" xfId="1385"/>
    <cellStyle name="常规 3 7 4" xfId="1386"/>
    <cellStyle name="常规 7 8 4" xfId="1387"/>
    <cellStyle name="常规 3 8" xfId="1388"/>
    <cellStyle name="强调文字颜色 4 2 2" xfId="1389"/>
    <cellStyle name="常规 3 8 2 2 2" xfId="1390"/>
    <cellStyle name="强调文字颜色 4 3" xfId="1391"/>
    <cellStyle name="常规 3 8 2 3" xfId="1392"/>
    <cellStyle name="强调文字颜色 5 2" xfId="1393"/>
    <cellStyle name="常规 3 8 3 2" xfId="1394"/>
    <cellStyle name="常规 3 9" xfId="1395"/>
    <cellStyle name="常规 3 9 2" xfId="1396"/>
    <cellStyle name="常规 5 2 3" xfId="1397"/>
    <cellStyle name="常规 3 9 2 2 2" xfId="1398"/>
    <cellStyle name="常规 3 9 3 2" xfId="1399"/>
    <cellStyle name="常规 3_安乡" xfId="1400"/>
    <cellStyle name="常规 40 2" xfId="1401"/>
    <cellStyle name="常规 35 2" xfId="1402"/>
    <cellStyle name="常规 41 2" xfId="1403"/>
    <cellStyle name="常规 36 2" xfId="1404"/>
    <cellStyle name="常规 43 2" xfId="1405"/>
    <cellStyle name="常规 38 2" xfId="1406"/>
    <cellStyle name="常规 4" xfId="1407"/>
    <cellStyle name="常规 4 10" xfId="1408"/>
    <cellStyle name="常规 4 2" xfId="1409"/>
    <cellStyle name="常规 4 4" xfId="1410"/>
    <cellStyle name="常规 4 2 2" xfId="1411"/>
    <cellStyle name="常规 6 4" xfId="1412"/>
    <cellStyle name="常规 4 4 2" xfId="1413"/>
    <cellStyle name="常规 4 2 2 2" xfId="1414"/>
    <cellStyle name="常规 6 4 2" xfId="1415"/>
    <cellStyle name="常规 4 4 2 2" xfId="1416"/>
    <cellStyle name="常规 4 2 2 2 2" xfId="1417"/>
    <cellStyle name="常规 6 4 2 2" xfId="1418"/>
    <cellStyle name="常规 4 4 2 2 2" xfId="1419"/>
    <cellStyle name="常规 4 2 2 2 2 2" xfId="1420"/>
    <cellStyle name="常规 6 4 3" xfId="1421"/>
    <cellStyle name="常规 4 4 2 3" xfId="1422"/>
    <cellStyle name="常规 4 2 2 2 3" xfId="1423"/>
    <cellStyle name="警告文本 2" xfId="1424"/>
    <cellStyle name="常规 6 5 2" xfId="1425"/>
    <cellStyle name="常规 4 4 3 2" xfId="1426"/>
    <cellStyle name="常规 4 2 2 3 2" xfId="1427"/>
    <cellStyle name="常规 4 5" xfId="1428"/>
    <cellStyle name="常规 4 2 3" xfId="1429"/>
    <cellStyle name="常规 7 4" xfId="1430"/>
    <cellStyle name="常规 4 5 2" xfId="1431"/>
    <cellStyle name="常规 4 2 3 2" xfId="1432"/>
    <cellStyle name="常规 7 4 2" xfId="1433"/>
    <cellStyle name="常规 4 5 2 2" xfId="1434"/>
    <cellStyle name="常规 4 2 3 2 2" xfId="1435"/>
    <cellStyle name="常规 7 5" xfId="1436"/>
    <cellStyle name="常规 4 5 3" xfId="1437"/>
    <cellStyle name="常规 4 2 3 3" xfId="1438"/>
    <cellStyle name="常规 7 5 2" xfId="1439"/>
    <cellStyle name="常规 4 5 3 2" xfId="1440"/>
    <cellStyle name="常规 4 2 3 3 2" xfId="1441"/>
    <cellStyle name="常规 7 6" xfId="1442"/>
    <cellStyle name="常规 4 5 4" xfId="1443"/>
    <cellStyle name="常规 4 2 3 4" xfId="1444"/>
    <cellStyle name="常规 7 9 2" xfId="1445"/>
    <cellStyle name="常规 4 6" xfId="1446"/>
    <cellStyle name="常规 4 2 4" xfId="1447"/>
    <cellStyle name="常规 8 4" xfId="1448"/>
    <cellStyle name="常规 7 9 2 2" xfId="1449"/>
    <cellStyle name="常规 4 6 2" xfId="1450"/>
    <cellStyle name="常规 4 2 4 2" xfId="1451"/>
    <cellStyle name="常规 8 4 2" xfId="1452"/>
    <cellStyle name="常规 7 9 2 2 2" xfId="1453"/>
    <cellStyle name="常规 4 6 2 2" xfId="1454"/>
    <cellStyle name="常规 4 2 4 2 2" xfId="1455"/>
    <cellStyle name="常规 8 4 2 2" xfId="1456"/>
    <cellStyle name="常规 4 6 2 2 2" xfId="1457"/>
    <cellStyle name="常规 4 2 4 2 2 2" xfId="1458"/>
    <cellStyle name="常规 8 4 3" xfId="1459"/>
    <cellStyle name="常规 4 6 2 3" xfId="1460"/>
    <cellStyle name="常规 4 2 4 2 3" xfId="1461"/>
    <cellStyle name="常规 8 5" xfId="1462"/>
    <cellStyle name="常规 7 9 2 3" xfId="1463"/>
    <cellStyle name="常规 4 6 3" xfId="1464"/>
    <cellStyle name="常规 4 2 4 3" xfId="1465"/>
    <cellStyle name="常规 8 5 2" xfId="1466"/>
    <cellStyle name="常规 4 6 3 2" xfId="1467"/>
    <cellStyle name="常规 4 2 4 3 2" xfId="1468"/>
    <cellStyle name="常规 8 6" xfId="1469"/>
    <cellStyle name="常规 4 6 4" xfId="1470"/>
    <cellStyle name="常规 4 2 4 4" xfId="1471"/>
    <cellStyle name="常规 7 9 3" xfId="1472"/>
    <cellStyle name="常规 4 7" xfId="1473"/>
    <cellStyle name="常规 4 2 5" xfId="1474"/>
    <cellStyle name="常规 9 4" xfId="1475"/>
    <cellStyle name="常规 7 9 3 2" xfId="1476"/>
    <cellStyle name="常规 4 7 2" xfId="1477"/>
    <cellStyle name="常规 4 2 5 2" xfId="1478"/>
    <cellStyle name="常规 4 7 2 2" xfId="1479"/>
    <cellStyle name="常规 4 2 5 2 2" xfId="1480"/>
    <cellStyle name="常规 4 7 3" xfId="1481"/>
    <cellStyle name="常规 4 2 5 3" xfId="1482"/>
    <cellStyle name="千位分隔 4 2 2 2" xfId="1483"/>
    <cellStyle name="常规 7 9 4" xfId="1484"/>
    <cellStyle name="常规 7 3 4 2 2 2" xfId="1485"/>
    <cellStyle name="常规 4 8" xfId="1486"/>
    <cellStyle name="常规 4 2 6" xfId="1487"/>
    <cellStyle name="常规 4 8 2" xfId="1488"/>
    <cellStyle name="常规 4 2 6 2" xfId="1489"/>
    <cellStyle name="常规 4 9" xfId="1490"/>
    <cellStyle name="常规 4 2 7" xfId="1491"/>
    <cellStyle name="常规 4 2_9益阳" xfId="1492"/>
    <cellStyle name="常规 4 3" xfId="1493"/>
    <cellStyle name="常规 5 4" xfId="1494"/>
    <cellStyle name="常规 4 3 2" xfId="1495"/>
    <cellStyle name="常规 4 3 2 2" xfId="1496"/>
    <cellStyle name="常规 4 3 2 2 2" xfId="1497"/>
    <cellStyle name="常规 4 3 2 2 2 2" xfId="1498"/>
    <cellStyle name="常规 4 3 2 2 3" xfId="1499"/>
    <cellStyle name="常规 4 3 2 3" xfId="1500"/>
    <cellStyle name="常规 4 3 2 4" xfId="1501"/>
    <cellStyle name="常规 7 10 2" xfId="1502"/>
    <cellStyle name="常规 4 3 3" xfId="1503"/>
    <cellStyle name="常规 7 10 2 2" xfId="1504"/>
    <cellStyle name="常规 4 3 3 2" xfId="1505"/>
    <cellStyle name="常规 4 3 3 2 2" xfId="1506"/>
    <cellStyle name="常规 8 5 3" xfId="1507"/>
    <cellStyle name="常规 4 3 3 2 2 2" xfId="1508"/>
    <cellStyle name="常规 4 3 3 2 3" xfId="1509"/>
    <cellStyle name="常规 4 3 3 3" xfId="1510"/>
    <cellStyle name="常规 8 12" xfId="1511"/>
    <cellStyle name="常规 4 3 3 3 2" xfId="1512"/>
    <cellStyle name="常规 4 3 3 4" xfId="1513"/>
    <cellStyle name="常规 7 10 3" xfId="1514"/>
    <cellStyle name="常规 4 3 4" xfId="1515"/>
    <cellStyle name="常规 4 3 4 2" xfId="1516"/>
    <cellStyle name="常规 4 3 4 2 2" xfId="1517"/>
    <cellStyle name="常规 4 3 4 2 2 2" xfId="1518"/>
    <cellStyle name="常规 4 3 4 2 3" xfId="1519"/>
    <cellStyle name="常规 4 3 4 3" xfId="1520"/>
    <cellStyle name="常规 4 3 4 4" xfId="1521"/>
    <cellStyle name="常规 7 4 5 2 2" xfId="1522"/>
    <cellStyle name="常规 4 3 5" xfId="1523"/>
    <cellStyle name="常规 4 3 5 2" xfId="1524"/>
    <cellStyle name="常规 4 3 5 2 2" xfId="1525"/>
    <cellStyle name="常规 4 3 5 3" xfId="1526"/>
    <cellStyle name="常规 4 3 6" xfId="1527"/>
    <cellStyle name="常规 4 3 6 2" xfId="1528"/>
    <cellStyle name="常规 4 3 7" xfId="1529"/>
    <cellStyle name="常规 4 3_12娄底" xfId="1530"/>
    <cellStyle name="常规 6 4 2 3" xfId="1531"/>
    <cellStyle name="常规 4 4 2 2 3" xfId="1532"/>
    <cellStyle name="常规 6 4 3 2" xfId="1533"/>
    <cellStyle name="常规 4 4 2 3 2" xfId="1534"/>
    <cellStyle name="常规 6 4 4" xfId="1535"/>
    <cellStyle name="常规 4 4 2 4" xfId="1536"/>
    <cellStyle name="警告文本 2 2" xfId="1537"/>
    <cellStyle name="常规 6 5 2 2" xfId="1538"/>
    <cellStyle name="常规 4 4 3 2 2" xfId="1539"/>
    <cellStyle name="常规 4 4 3 2 2 2" xfId="1540"/>
    <cellStyle name="常规 4 4 3 2 3" xfId="1541"/>
    <cellStyle name="警告文本 3" xfId="1542"/>
    <cellStyle name="常规 6 5 3" xfId="1543"/>
    <cellStyle name="常规 4 4 3 3" xfId="1544"/>
    <cellStyle name="警告文本 3 2" xfId="1545"/>
    <cellStyle name="常规 4 4 3 3 2" xfId="1546"/>
    <cellStyle name="警告文本 4" xfId="1547"/>
    <cellStyle name="常规 4 4 3 4" xfId="1548"/>
    <cellStyle name="常规 6 6" xfId="1549"/>
    <cellStyle name="常规 4 4 4" xfId="1550"/>
    <cellStyle name="常规 6 6 2" xfId="1551"/>
    <cellStyle name="常规 4 4 4 2" xfId="1552"/>
    <cellStyle name="常规 4 4 4 2 2" xfId="1553"/>
    <cellStyle name="千位分隔[0] 2 2 4" xfId="1554"/>
    <cellStyle name="常规 4 4 4 2 2 2" xfId="1555"/>
    <cellStyle name="常规 4 4 4 2 3" xfId="1556"/>
    <cellStyle name="常规 4 4 4 3" xfId="1557"/>
    <cellStyle name="常规 4 4 4 3 2" xfId="1558"/>
    <cellStyle name="常规 6 7" xfId="1559"/>
    <cellStyle name="常规 4 4 5" xfId="1560"/>
    <cellStyle name="常规 4 4 5 2 2" xfId="1561"/>
    <cellStyle name="常规 4 4 6" xfId="1562"/>
    <cellStyle name="常规 4 4 6 2" xfId="1563"/>
    <cellStyle name="常规 4 4 7" xfId="1564"/>
    <cellStyle name="常规 7 2 2 2 2" xfId="1565"/>
    <cellStyle name="常规 4 4_12娄底" xfId="1566"/>
    <cellStyle name="常规 4 8 3" xfId="1567"/>
    <cellStyle name="常规 4 9 2" xfId="1568"/>
    <cellStyle name="计算 3 2" xfId="1569"/>
    <cellStyle name="常规 4_9益阳" xfId="1570"/>
    <cellStyle name="千位分隔[0] 2 2 2 3" xfId="1571"/>
    <cellStyle name="常规 50 2" xfId="1572"/>
    <cellStyle name="常规 45 2" xfId="1573"/>
    <cellStyle name="常规 51" xfId="1574"/>
    <cellStyle name="常规 46" xfId="1575"/>
    <cellStyle name="常规 51 2" xfId="1576"/>
    <cellStyle name="常规 46 2" xfId="1577"/>
    <cellStyle name="常规 52" xfId="1578"/>
    <cellStyle name="常规 47" xfId="1579"/>
    <cellStyle name="常规 52 2" xfId="1580"/>
    <cellStyle name="常规 47 2" xfId="1581"/>
    <cellStyle name="常规 53" xfId="1582"/>
    <cellStyle name="常规 48" xfId="1583"/>
    <cellStyle name="常规 6 3 2 3" xfId="1584"/>
    <cellStyle name="常规 53 2" xfId="1585"/>
    <cellStyle name="常规 48 2" xfId="1586"/>
    <cellStyle name="常规 54" xfId="1587"/>
    <cellStyle name="常规 49" xfId="1588"/>
    <cellStyle name="常规 54 2" xfId="1589"/>
    <cellStyle name="常规 49 2" xfId="1590"/>
    <cellStyle name="常规 5" xfId="1591"/>
    <cellStyle name="常规 5 2" xfId="1592"/>
    <cellStyle name="常规 5 2 2" xfId="1593"/>
    <cellStyle name="常规 5 2 2 2" xfId="1594"/>
    <cellStyle name="常规 5 2_12娄底" xfId="1595"/>
    <cellStyle name="常规 5 3" xfId="1596"/>
    <cellStyle name="常规 5 3 2" xfId="1597"/>
    <cellStyle name="常规 60" xfId="1598"/>
    <cellStyle name="常规 55" xfId="1599"/>
    <cellStyle name="常规 61" xfId="1600"/>
    <cellStyle name="常规 56" xfId="1601"/>
    <cellStyle name="常规 56 2" xfId="1602"/>
    <cellStyle name="常规 7 2 3 2 2" xfId="1603"/>
    <cellStyle name="常规 62" xfId="1604"/>
    <cellStyle name="常规 57" xfId="1605"/>
    <cellStyle name="常规 7 2 3 2 2 2" xfId="1606"/>
    <cellStyle name="常规 57 2" xfId="1607"/>
    <cellStyle name="常规 7 2 3 2 3" xfId="1608"/>
    <cellStyle name="常规 63" xfId="1609"/>
    <cellStyle name="常规 58" xfId="1610"/>
    <cellStyle name="常规 58 2" xfId="1611"/>
    <cellStyle name="常规 7 6 3 2" xfId="1612"/>
    <cellStyle name="常规 64" xfId="1613"/>
    <cellStyle name="常规 59" xfId="1614"/>
    <cellStyle name="常规 6 2" xfId="1615"/>
    <cellStyle name="常规 6 2 2" xfId="1616"/>
    <cellStyle name="常规 6 2 2 2" xfId="1617"/>
    <cellStyle name="常规 6 2 2 2 2" xfId="1618"/>
    <cellStyle name="常规 6 2 2 3" xfId="1619"/>
    <cellStyle name="常规 6 2 3" xfId="1620"/>
    <cellStyle name="常规 6 2 3 2" xfId="1621"/>
    <cellStyle name="常规 6 2 4" xfId="1622"/>
    <cellStyle name="常规 6 3 2" xfId="1623"/>
    <cellStyle name="常规 6 3 2 2" xfId="1624"/>
    <cellStyle name="常规 6 3 3" xfId="1625"/>
    <cellStyle name="常规 6 3 3 2" xfId="1626"/>
    <cellStyle name="常规 65" xfId="1627"/>
    <cellStyle name="常规 66" xfId="1628"/>
    <cellStyle name="常规 67" xfId="1629"/>
    <cellStyle name="常规 7" xfId="1630"/>
    <cellStyle name="常规 7 10" xfId="1631"/>
    <cellStyle name="常规 7 11" xfId="1632"/>
    <cellStyle name="常规 7 12" xfId="1633"/>
    <cellStyle name="常规 7 2 2" xfId="1634"/>
    <cellStyle name="常规 7 2 2 2 2 2" xfId="1635"/>
    <cellStyle name="常规 7 2 2 3" xfId="1636"/>
    <cellStyle name="常规 7 2 2 3 2" xfId="1637"/>
    <cellStyle name="常规 7 2 2 4" xfId="1638"/>
    <cellStyle name="常规 7 2 3 3" xfId="1639"/>
    <cellStyle name="常规 7 2 3 3 2" xfId="1640"/>
    <cellStyle name="常规 7 2 3 4" xfId="1641"/>
    <cellStyle name="常规 7 2 4 2 2" xfId="1642"/>
    <cellStyle name="常规 7 2 4 2 2 2" xfId="1643"/>
    <cellStyle name="常规 7 2 4 2 3" xfId="1644"/>
    <cellStyle name="常规 7 2 4 3" xfId="1645"/>
    <cellStyle name="常规 7 2 4 3 2" xfId="1646"/>
    <cellStyle name="常规 7 2 4 4" xfId="1647"/>
    <cellStyle name="常规 7 2 5 2" xfId="1648"/>
    <cellStyle name="常规 7 2 5 2 2" xfId="1649"/>
    <cellStyle name="常规 7 2 5 3" xfId="1650"/>
    <cellStyle name="常规 7 2 6" xfId="1651"/>
    <cellStyle name="常规 9" xfId="1652"/>
    <cellStyle name="常规 7 2 6 2" xfId="1653"/>
    <cellStyle name="常规 7 2 7" xfId="1654"/>
    <cellStyle name="千位分隔 2" xfId="1655"/>
    <cellStyle name="常规 7 3 2" xfId="1656"/>
    <cellStyle name="千位分隔 3 2 2" xfId="1657"/>
    <cellStyle name="常规 7 3 3 2 2" xfId="1658"/>
    <cellStyle name="千位分隔 3 2 2 2" xfId="1659"/>
    <cellStyle name="常规 7 3 3 2 2 2" xfId="1660"/>
    <cellStyle name="千位分隔 3 2 3" xfId="1661"/>
    <cellStyle name="常规 7 3 3 2 3" xfId="1662"/>
    <cellStyle name="千位分隔 3 3" xfId="1663"/>
    <cellStyle name="常规 7 3 3 3" xfId="1664"/>
    <cellStyle name="千位分隔 3 3 2" xfId="1665"/>
    <cellStyle name="常规 7 3 3 3 2" xfId="1666"/>
    <cellStyle name="千位分隔 3 4" xfId="1667"/>
    <cellStyle name="常规 7 3 3 4" xfId="1668"/>
    <cellStyle name="千位分隔 4 2 2" xfId="1669"/>
    <cellStyle name="常规 7 3 4 2 2" xfId="1670"/>
    <cellStyle name="千位分隔 4 2 3" xfId="1671"/>
    <cellStyle name="常规 7 3 4 2 3" xfId="1672"/>
    <cellStyle name="千位分隔 4 3" xfId="1673"/>
    <cellStyle name="常规 7 3 4 3" xfId="1674"/>
    <cellStyle name="千位分隔 4 3 2" xfId="1675"/>
    <cellStyle name="常规 7 3 4 3 2" xfId="1676"/>
    <cellStyle name="千位分隔 4 4" xfId="1677"/>
    <cellStyle name="常规 7_12娄底" xfId="1678"/>
    <cellStyle name="常规 7 3 4 4" xfId="1679"/>
    <cellStyle name="常规 7 3 5 2" xfId="1680"/>
    <cellStyle name="常规 7 3 5 3" xfId="1681"/>
    <cellStyle name="常规 7 3 6 2" xfId="1682"/>
    <cellStyle name="常规 7 3 7" xfId="1683"/>
    <cellStyle name="常规 7 4 2 2 2" xfId="1684"/>
    <cellStyle name="常规 7 4 2 2 2 2" xfId="1685"/>
    <cellStyle name="常规 7 4 2 2 3" xfId="1686"/>
    <cellStyle name="注释 2 2" xfId="1687"/>
    <cellStyle name="常规 7 4 2 3 2" xfId="1688"/>
    <cellStyle name="注释 3" xfId="1689"/>
    <cellStyle name="常规 7 4 2 4" xfId="1690"/>
    <cellStyle name="常规 7 4 3 2" xfId="1691"/>
    <cellStyle name="常规 7 4 3 2 2" xfId="1692"/>
    <cellStyle name="常规 7 4 3 2 2 2" xfId="1693"/>
    <cellStyle name="常规 7 4 3 2 3" xfId="1694"/>
    <cellStyle name="常规 7 4 3 3" xfId="1695"/>
    <cellStyle name="常规 7 4 3 3 2" xfId="1696"/>
    <cellStyle name="常规 7 4 3 4" xfId="1697"/>
    <cellStyle name="常规 7 4 4" xfId="1698"/>
    <cellStyle name="常规 7 4 5 2" xfId="1699"/>
    <cellStyle name="常规 7 4 5 3" xfId="1700"/>
    <cellStyle name="常规 7 4 6" xfId="1701"/>
    <cellStyle name="常规 7 4 6 2" xfId="1702"/>
    <cellStyle name="常规 7 4 7" xfId="1703"/>
    <cellStyle name="好_附件2 益阳市市级国有资本经营预算表(4) 3" xfId="1704"/>
    <cellStyle name="常规 7 5 3 2" xfId="1705"/>
    <cellStyle name="常规 7 5 4" xfId="1706"/>
    <cellStyle name="常规 7 6 2" xfId="1707"/>
    <cellStyle name="常规 7 6 3" xfId="1708"/>
    <cellStyle name="常规 7 6 4" xfId="1709"/>
    <cellStyle name="常规 7 7" xfId="1710"/>
    <cellStyle name="常规 7 8" xfId="1711"/>
    <cellStyle name="常规 7 9" xfId="1712"/>
    <cellStyle name="常规 8" xfId="1713"/>
    <cellStyle name="常规 8 10" xfId="1714"/>
    <cellStyle name="常规 8 10 2" xfId="1715"/>
    <cellStyle name="千位分隔[0] 4 3" xfId="1716"/>
    <cellStyle name="常规 8 10 2 2" xfId="1717"/>
    <cellStyle name="常规 8 10 3" xfId="1718"/>
    <cellStyle name="常规 8 11" xfId="1719"/>
    <cellStyle name="常规 8 11 2" xfId="1720"/>
    <cellStyle name="常规 8 2" xfId="1721"/>
    <cellStyle name="常规 8 2 2" xfId="1722"/>
    <cellStyle name="常规 8 2 2 2" xfId="1723"/>
    <cellStyle name="常规 8 2 2 2 2" xfId="1724"/>
    <cellStyle name="常规 8 2 2 2 2 2" xfId="1725"/>
    <cellStyle name="常规 8 2 2 2 3" xfId="1726"/>
    <cellStyle name="常规 8 2 3 2" xfId="1727"/>
    <cellStyle name="常规 8 2 3 2 2" xfId="1728"/>
    <cellStyle name="常规 8 2 3 2 2 2" xfId="1729"/>
    <cellStyle name="常规 8 2 3 2 3" xfId="1730"/>
    <cellStyle name="常规 8 2 4" xfId="1731"/>
    <cellStyle name="常规 8 2 4 2" xfId="1732"/>
    <cellStyle name="常规 8 2 4 2 2" xfId="1733"/>
    <cellStyle name="常规 8 2 4 2 2 2" xfId="1734"/>
    <cellStyle name="常规 8 2 4 2 3" xfId="1735"/>
    <cellStyle name="常规 8 2 4 3" xfId="1736"/>
    <cellStyle name="常规 8 2 4 3 2" xfId="1737"/>
    <cellStyle name="常规 8 2 4 4" xfId="1738"/>
    <cellStyle name="常规 8 2 5" xfId="1739"/>
    <cellStyle name="常规 8 2 5 2 2" xfId="1740"/>
    <cellStyle name="常规 8 2 5 3" xfId="1741"/>
    <cellStyle name="常规 8 2 6" xfId="1742"/>
    <cellStyle name="常规 8 2 6 2" xfId="1743"/>
    <cellStyle name="常规 8 2 7" xfId="1744"/>
    <cellStyle name="常规 8 3" xfId="1745"/>
    <cellStyle name="常规 8 3 2" xfId="1746"/>
    <cellStyle name="常规 8 3 2 2" xfId="1747"/>
    <cellStyle name="常规 8 3 2 2 2" xfId="1748"/>
    <cellStyle name="常规 8 3 2 2 2 2" xfId="1749"/>
    <cellStyle name="常规 8 3 3" xfId="1750"/>
    <cellStyle name="常规 8 3 3 2" xfId="1751"/>
    <cellStyle name="常规 8 3 3 3 2" xfId="1752"/>
    <cellStyle name="常规 8 3 3 4" xfId="1753"/>
    <cellStyle name="常规 8 3 4" xfId="1754"/>
    <cellStyle name="常规 8 3 4 2 2" xfId="1755"/>
    <cellStyle name="常规 8 8 2 3" xfId="1756"/>
    <cellStyle name="常规 8 3 4 2 2 2" xfId="1757"/>
    <cellStyle name="常规 8 3 4 2 3" xfId="1758"/>
    <cellStyle name="汇总 2" xfId="1759"/>
    <cellStyle name="常规 8 3 4 3 2" xfId="1760"/>
    <cellStyle name="常规 8 3 4 4" xfId="1761"/>
    <cellStyle name="常规 8 3 5" xfId="1762"/>
    <cellStyle name="常规 8 3 5 2 2" xfId="1763"/>
    <cellStyle name="常规 8 3 6" xfId="1764"/>
    <cellStyle name="常规 8 3 6 2" xfId="1765"/>
    <cellStyle name="常规 8 3 7" xfId="1766"/>
    <cellStyle name="常规 8 4 2 2 2" xfId="1767"/>
    <cellStyle name="常规 8 4 2 2 2 2" xfId="1768"/>
    <cellStyle name="常规 8 4 2 3 2" xfId="1769"/>
    <cellStyle name="常规 8 4 2 4" xfId="1770"/>
    <cellStyle name="常规 8 4 3 2" xfId="1771"/>
    <cellStyle name="常规 8 4 3 3 2" xfId="1772"/>
    <cellStyle name="常规 8 4 3 4" xfId="1773"/>
    <cellStyle name="常规 8 4 4 2" xfId="1774"/>
    <cellStyle name="常规 8 4 4 3" xfId="1775"/>
    <cellStyle name="常规 8 4 4 3 2" xfId="1776"/>
    <cellStyle name="常规 8 4 4 4" xfId="1777"/>
    <cellStyle name="常规 8 4 5" xfId="1778"/>
    <cellStyle name="常规 8 4 5 2" xfId="1779"/>
    <cellStyle name="常规 8 4 5 2 2" xfId="1780"/>
    <cellStyle name="强调文字颜色 1 2" xfId="1781"/>
    <cellStyle name="常规 8 4 5 3" xfId="1782"/>
    <cellStyle name="常规 8 4 6" xfId="1783"/>
    <cellStyle name="常规 8 4 7" xfId="1784"/>
    <cellStyle name="常规 8 5 2 2" xfId="1785"/>
    <cellStyle name="常规 8 5 2 2 2" xfId="1786"/>
    <cellStyle name="常规 8 5 3 2" xfId="1787"/>
    <cellStyle name="常规 8 5 4" xfId="1788"/>
    <cellStyle name="常规 8 6 2" xfId="1789"/>
    <cellStyle name="常规 8 6 2 2" xfId="1790"/>
    <cellStyle name="常规 8 6 2 2 2" xfId="1791"/>
    <cellStyle name="常规 8 6 3" xfId="1792"/>
    <cellStyle name="常规 8 6 3 2" xfId="1793"/>
    <cellStyle name="常规 8 6 4" xfId="1794"/>
    <cellStyle name="常规 8 7" xfId="1795"/>
    <cellStyle name="常规 8 7 2 2" xfId="1796"/>
    <cellStyle name="解释性文本 3 2" xfId="1797"/>
    <cellStyle name="常规 8 7 2 3" xfId="1798"/>
    <cellStyle name="常规 8 8 2 2" xfId="1799"/>
    <cellStyle name="常规 8 8 3 2" xfId="1800"/>
    <cellStyle name="常规 8 8 4" xfId="1801"/>
    <cellStyle name="常规 8 9 2" xfId="1802"/>
    <cellStyle name="常规 8 9 2 2" xfId="1803"/>
    <cellStyle name="常规 8 9 2 2 2" xfId="1804"/>
    <cellStyle name="汇总 2 2" xfId="1805"/>
    <cellStyle name="常规 8 9 2 3" xfId="1806"/>
    <cellStyle name="常规 8 9 3" xfId="1807"/>
    <cellStyle name="常规 8 9 3 2" xfId="1808"/>
    <cellStyle name="常规 8 9 4" xfId="1809"/>
    <cellStyle name="常规 9 2 2 2" xfId="1810"/>
    <cellStyle name="常规 9 2 3" xfId="1811"/>
    <cellStyle name="常规 9 3 2" xfId="1812"/>
    <cellStyle name="好 2 2" xfId="1813"/>
    <cellStyle name="好 3" xfId="1814"/>
    <cellStyle name="好 3 2" xfId="1815"/>
    <cellStyle name="好_10永州" xfId="1816"/>
    <cellStyle name="好_2018年地方财政预算表_（城步）" xfId="1817"/>
    <cellStyle name="好_9益阳" xfId="1818"/>
    <cellStyle name="好_附件2 益阳市市级国有资本经营预算表(4) 2 2" xfId="1819"/>
    <cellStyle name="好_附件2 益阳市市级国有资本经营预算表(定稿) 2" xfId="1820"/>
    <cellStyle name="好_附件2 益阳市市级国有资本经营预算表(定稿) 2 2" xfId="1821"/>
    <cellStyle name="好_附件2 益阳市市级国有资本经营预算表(定稿) 3" xfId="1822"/>
    <cellStyle name="好_长沙" xfId="1823"/>
    <cellStyle name="好_长沙 2" xfId="1824"/>
    <cellStyle name="好_长沙 3" xfId="1825"/>
    <cellStyle name="好_长沙 4" xfId="1826"/>
    <cellStyle name="好_长沙 5" xfId="1827"/>
    <cellStyle name="汇总 3" xfId="1828"/>
    <cellStyle name="计算 2" xfId="1829"/>
    <cellStyle name="计算 2 2" xfId="1830"/>
    <cellStyle name="千位分隔[0] 3 2 3 2" xfId="1831"/>
    <cellStyle name="计算 4" xfId="1832"/>
    <cellStyle name="解释性文本 4" xfId="1833"/>
    <cellStyle name="千位[0]_E22" xfId="1834"/>
    <cellStyle name="千位分隔[0] 2 2 2 2" xfId="1835"/>
    <cellStyle name="千位分隔[0] 2 2 2 2 2" xfId="1836"/>
    <cellStyle name="千位分隔[0] 2 2 3" xfId="1837"/>
    <cellStyle name="千位分隔[0] 2 2 3 2" xfId="1838"/>
    <cellStyle name="千位分隔[0] 2 3 2" xfId="1839"/>
    <cellStyle name="千位分隔[0] 2 3 2 2" xfId="1840"/>
    <cellStyle name="千位分隔[0] 2 3 3" xfId="1841"/>
    <cellStyle name="千位分隔[0] 2_12娄底" xfId="1842"/>
    <cellStyle name="千位分隔[0] 3 2 2" xfId="1843"/>
    <cellStyle name="千位分隔[0] 3 2 2 2 2" xfId="1844"/>
    <cellStyle name="千位分隔[0] 3 2 2 3" xfId="1845"/>
    <cellStyle name="千位分隔[0] 3 2 3" xfId="1846"/>
    <cellStyle name="千位分隔[0] 3 2 4" xfId="1847"/>
    <cellStyle name="千位分隔[0] 3 3" xfId="1848"/>
    <cellStyle name="千位分隔[0] 3 3 2" xfId="1849"/>
    <cellStyle name="千位分隔[0] 3 3 2 2" xfId="1850"/>
    <cellStyle name="千位分隔[0] 3_12娄底" xfId="1851"/>
    <cellStyle name="千位分隔[0] 4 2" xfId="1852"/>
    <cellStyle name="千位分隔[0] 4 2 2" xfId="1853"/>
    <cellStyle name="千位分隔[0] 4 2 2 2" xfId="1854"/>
    <cellStyle name="千位分隔[0] 4 2 3" xfId="1855"/>
    <cellStyle name="千位分隔[0] 4 3 2" xfId="1856"/>
    <cellStyle name="千位分隔[0] 4_12娄底" xfId="1857"/>
    <cellStyle name="强调文字颜色 1 2 2" xfId="1858"/>
    <cellStyle name="强调文字颜色 1 3" xfId="1859"/>
    <cellStyle name="强调文字颜色 1 3 2" xfId="1860"/>
    <cellStyle name="强调文字颜色 1 4" xfId="1861"/>
    <cellStyle name="强调文字颜色 2 3" xfId="1862"/>
    <cellStyle name="强调文字颜色 2 4" xfId="1863"/>
    <cellStyle name="强调文字颜色 3 2 2" xfId="1864"/>
    <cellStyle name="强调文字颜色 4 3 2" xfId="1865"/>
    <cellStyle name="强调文字颜色 4 4" xfId="1866"/>
    <cellStyle name="强调文字颜色 5 2 2" xfId="1867"/>
    <cellStyle name="强调文字颜色 5 3" xfId="1868"/>
    <cellStyle name="强调文字颜色 5 3 2" xfId="1869"/>
    <cellStyle name="强调文字颜色 5 4" xfId="1870"/>
    <cellStyle name="强调文字颜色 6 2 2" xfId="1871"/>
    <cellStyle name="强调文字颜色 6 3" xfId="1872"/>
    <cellStyle name="强调文字颜色 6 3 2" xfId="1873"/>
    <cellStyle name="强调文字颜色 6 4" xfId="1874"/>
    <cellStyle name="适中 2" xfId="1875"/>
    <cellStyle name="适中 2 2" xfId="1876"/>
    <cellStyle name="适中 3" xfId="1877"/>
    <cellStyle name="输出 2" xfId="1878"/>
    <cellStyle name="输出 3 2" xfId="1879"/>
    <cellStyle name="输出 4" xfId="1880"/>
    <cellStyle name="样式 1" xfId="1881"/>
    <cellStyle name="样式 1 2" xfId="1882"/>
    <cellStyle name="注释 2 2 2" xfId="1883"/>
    <cellStyle name="注释 2 3" xfId="1884"/>
    <cellStyle name="注释 3 2 2" xfId="1885"/>
    <cellStyle name="注释 3 3" xfId="1886"/>
    <cellStyle name="注释 4" xfId="188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1.xml"/><Relationship Id="rId3" Type="http://schemas.openxmlformats.org/officeDocument/2006/relationships/worksheet" Target="worksheets/sheet3.xml"/><Relationship Id="rId29" Type="http://schemas.openxmlformats.org/officeDocument/2006/relationships/customXml" Target="../customXml/item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39044;&#31639;&#25191;&#34892;&#25968;&#25454;\&#25351;&#26631;&#23703;&#65288;2019&#31227;&#20132;&#21518;&#65289;\&#19978;&#25253;&#34920;\&#39044;&#31639;\2020&#24180;\2020&#22320;&#26041;&#36130;&#25919;&#39044;&#31639;&#34920;&#65288;&#33609;&#312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校验表"/>
      <sheetName val="表一"/>
      <sheetName val="表二（新）"/>
      <sheetName val="表三"/>
      <sheetName val="表四"/>
      <sheetName val="表五"/>
      <sheetName val="表六 (1)"/>
      <sheetName val="表六（2)"/>
      <sheetName val="表七 (1)"/>
      <sheetName val="表七(2)"/>
      <sheetName val="表八"/>
      <sheetName val="表九"/>
      <sheetName val="表十"/>
      <sheetName val="表十一"/>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8.xml.rels><?xml version="1.0" encoding="UTF-8" standalone="yes"?>
<Relationships xmlns="http://schemas.openxmlformats.org/package/2006/relationships"><Relationship Id="rId9" Type="http://schemas.openxmlformats.org/officeDocument/2006/relationships/hyperlink" Target="http://www.junshan.gov.cn/32415/40825/40890/40891/42952/content_1823266.html" TargetMode="External"/><Relationship Id="rId8" Type="http://schemas.openxmlformats.org/officeDocument/2006/relationships/hyperlink" Target="http://www.junshan.gov.cn/32415/40825/40890/40891/40893/content_1901883.html" TargetMode="External"/><Relationship Id="rId7" Type="http://schemas.openxmlformats.org/officeDocument/2006/relationships/hyperlink" Target="http://www.junshan.gov.cn/32415/40825/40890/40891/42950/content_1861067.html" TargetMode="External"/><Relationship Id="rId6" Type="http://schemas.openxmlformats.org/officeDocument/2006/relationships/hyperlink" Target="http://www.junshan.gov.cn/32415/40825/40890/40891/40893/content_1836887.html" TargetMode="External"/><Relationship Id="rId5" Type="http://schemas.openxmlformats.org/officeDocument/2006/relationships/hyperlink" Target="http://www.junshan.gov.cn/32415/40825/40890/40891/40893/content_1874354.html" TargetMode="External"/><Relationship Id="rId4" Type="http://schemas.openxmlformats.org/officeDocument/2006/relationships/hyperlink" Target="http://www.junshan.gov.cn/32415/40825/40890/40891/40894/content_1807207.html" TargetMode="External"/><Relationship Id="rId3" Type="http://schemas.openxmlformats.org/officeDocument/2006/relationships/hyperlink" Target="http://www.junshan.gov.cn/32415/40825/40890/40891/40894/content_1788000.html" TargetMode="External"/><Relationship Id="rId28" Type="http://schemas.openxmlformats.org/officeDocument/2006/relationships/hyperlink" Target="http://www.junshan.gov.cn/32415/40825/40890/40891/42952/index.htm" TargetMode="External"/><Relationship Id="rId27" Type="http://schemas.openxmlformats.org/officeDocument/2006/relationships/hyperlink" Target="http://www.junshan.gov.cn/32415/40825/40890/40891/42952/content_1886837.html" TargetMode="External"/><Relationship Id="rId26" Type="http://schemas.openxmlformats.org/officeDocument/2006/relationships/hyperlink" Target="http://www.junshan.gov.cn/32415/40825/40890/40891/42952/content_1889595.html" TargetMode="External"/><Relationship Id="rId25" Type="http://schemas.openxmlformats.org/officeDocument/2006/relationships/hyperlink" Target="http://www.junshan.gov.cn/32415/40825/40890/40891/42952/content_1889822.html" TargetMode="External"/><Relationship Id="rId24" Type="http://schemas.openxmlformats.org/officeDocument/2006/relationships/hyperlink" Target="http://www.junshan.gov.cn/32415/40825/40890/40891/42952/content_1889758.html" TargetMode="External"/><Relationship Id="rId23" Type="http://schemas.openxmlformats.org/officeDocument/2006/relationships/hyperlink" Target="http://www.junshan.gov.cn/32415/40825/40890/40891/42952/content_1882342.html" TargetMode="External"/><Relationship Id="rId22" Type="http://schemas.openxmlformats.org/officeDocument/2006/relationships/hyperlink" Target="http://www.junshan.gov.cn/32415/40825/40890/40891/42952/content_1889757.html" TargetMode="External"/><Relationship Id="rId21" Type="http://schemas.openxmlformats.org/officeDocument/2006/relationships/hyperlink" Target="http://www.junshan.gov.cn/32415/40825/40890/40891/42952/content_1874690.html" TargetMode="External"/><Relationship Id="rId20" Type="http://schemas.openxmlformats.org/officeDocument/2006/relationships/hyperlink" Target="http://www.junshan.gov.cn/32415/40825/40890/40891/42952/content_1874691.html" TargetMode="External"/><Relationship Id="rId2" Type="http://schemas.openxmlformats.org/officeDocument/2006/relationships/hyperlink" Target="http://www.junshan.gov.cn/32415/40825/40890/40891/40895/content_1787993.html" TargetMode="External"/><Relationship Id="rId19" Type="http://schemas.openxmlformats.org/officeDocument/2006/relationships/hyperlink" Target="http://www.junshan.gov.cn/32415/40825/40890/40891/42952/content_1861197.html" TargetMode="External"/><Relationship Id="rId18" Type="http://schemas.openxmlformats.org/officeDocument/2006/relationships/hyperlink" Target="http://www.junshan.gov.cn/32415/40825/40890/40891/42952/content_1857683.html" TargetMode="External"/><Relationship Id="rId17" Type="http://schemas.openxmlformats.org/officeDocument/2006/relationships/hyperlink" Target="http://www.junshan.gov.cn/32415/40825/40890/40891/42952/content_1855268.html" TargetMode="External"/><Relationship Id="rId16" Type="http://schemas.openxmlformats.org/officeDocument/2006/relationships/hyperlink" Target="http://www.junshan.gov.cn/32415/40825/40890/40891/42952/content_1889861.html" TargetMode="External"/><Relationship Id="rId15" Type="http://schemas.openxmlformats.org/officeDocument/2006/relationships/hyperlink" Target="http://www.junshan.gov.cn/32415/40825/40890/40891/42952/content_1855260.html" TargetMode="External"/><Relationship Id="rId14" Type="http://schemas.openxmlformats.org/officeDocument/2006/relationships/hyperlink" Target="http://www.junshan.gov.cn/32415/40825/40890/40891/42952/content_1838999.html" TargetMode="External"/><Relationship Id="rId13" Type="http://schemas.openxmlformats.org/officeDocument/2006/relationships/hyperlink" Target="http://www.junshan.gov.cn/32415/40825/40890/40891/42952/content_1828003.html" TargetMode="External"/><Relationship Id="rId12" Type="http://schemas.openxmlformats.org/officeDocument/2006/relationships/hyperlink" Target="http://www.junshan.gov.cn/32415/40825/40890/40891/42952/content_1828013.html" TargetMode="External"/><Relationship Id="rId11" Type="http://schemas.openxmlformats.org/officeDocument/2006/relationships/hyperlink" Target="http://www.junshan.gov.cn/32415/40825/40890/40891/42952/content_1828073.html" TargetMode="External"/><Relationship Id="rId10" Type="http://schemas.openxmlformats.org/officeDocument/2006/relationships/hyperlink" Target="http://www.junshan.gov.cn/32415/40825/40890/40891/42952/content_1803800.html" TargetMode="External"/><Relationship Id="rId1" Type="http://schemas.openxmlformats.org/officeDocument/2006/relationships/hyperlink" Target="http://www.junshan.gov.cn/32415/40825/40890/40891/40893/content_178799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4"/>
  <sheetViews>
    <sheetView topLeftCell="A24" workbookViewId="0">
      <selection activeCell="A27" sqref="A27"/>
    </sheetView>
  </sheetViews>
  <sheetFormatPr defaultColWidth="9" defaultRowHeight="14.25"/>
  <cols>
    <col min="1" max="1" width="79.125" customWidth="1"/>
  </cols>
  <sheetData>
    <row r="1" ht="45.75" customHeight="1" spans="1:1">
      <c r="A1" s="284" t="s">
        <v>0</v>
      </c>
    </row>
    <row r="2" ht="36" customHeight="1" spans="1:1">
      <c r="A2" s="285" t="s">
        <v>1</v>
      </c>
    </row>
    <row r="3" ht="36" customHeight="1" spans="1:1">
      <c r="A3" s="286" t="s">
        <v>2</v>
      </c>
    </row>
    <row r="4" ht="36" customHeight="1" spans="1:1">
      <c r="A4" s="286" t="s">
        <v>3</v>
      </c>
    </row>
    <row r="5" ht="36" customHeight="1" spans="1:1">
      <c r="A5" s="286" t="s">
        <v>4</v>
      </c>
    </row>
    <row r="6" ht="36" customHeight="1" spans="1:1">
      <c r="A6" s="286" t="s">
        <v>5</v>
      </c>
    </row>
    <row r="7" ht="36" customHeight="1" spans="1:1">
      <c r="A7" s="286" t="s">
        <v>6</v>
      </c>
    </row>
    <row r="8" ht="36" customHeight="1" spans="1:1">
      <c r="A8" s="286" t="s">
        <v>7</v>
      </c>
    </row>
    <row r="9" ht="36" customHeight="1" spans="1:1">
      <c r="A9" s="286" t="s">
        <v>8</v>
      </c>
    </row>
    <row r="10" ht="36" customHeight="1" spans="1:1">
      <c r="A10" s="286" t="s">
        <v>9</v>
      </c>
    </row>
    <row r="11" ht="36" customHeight="1" spans="1:1">
      <c r="A11" s="286" t="s">
        <v>10</v>
      </c>
    </row>
    <row r="12" ht="36" customHeight="1" spans="1:1">
      <c r="A12" s="286" t="s">
        <v>11</v>
      </c>
    </row>
    <row r="13" ht="36" customHeight="1" spans="1:1">
      <c r="A13" s="285" t="s">
        <v>12</v>
      </c>
    </row>
    <row r="14" ht="36" customHeight="1" spans="1:1">
      <c r="A14" s="286" t="s">
        <v>13</v>
      </c>
    </row>
    <row r="15" ht="36" customHeight="1" spans="1:1">
      <c r="A15" s="286" t="s">
        <v>14</v>
      </c>
    </row>
    <row r="16" ht="36" customHeight="1" spans="1:1">
      <c r="A16" s="286" t="s">
        <v>15</v>
      </c>
    </row>
    <row r="17" ht="36" customHeight="1" spans="1:1">
      <c r="A17" s="286" t="s">
        <v>16</v>
      </c>
    </row>
    <row r="18" ht="36" customHeight="1" spans="1:1">
      <c r="A18" s="286" t="s">
        <v>17</v>
      </c>
    </row>
    <row r="19" ht="36" customHeight="1" spans="1:1">
      <c r="A19" s="286" t="s">
        <v>18</v>
      </c>
    </row>
    <row r="20" ht="36" customHeight="1" spans="1:1">
      <c r="A20" s="285" t="s">
        <v>19</v>
      </c>
    </row>
    <row r="21" ht="36" customHeight="1" spans="1:1">
      <c r="A21" s="286" t="s">
        <v>20</v>
      </c>
    </row>
    <row r="22" ht="36" customHeight="1" spans="1:1">
      <c r="A22" s="286" t="s">
        <v>21</v>
      </c>
    </row>
    <row r="23" ht="36" customHeight="1" spans="1:1">
      <c r="A23" s="285" t="s">
        <v>22</v>
      </c>
    </row>
    <row r="24" ht="36" customHeight="1" spans="1:1">
      <c r="A24" s="286" t="s">
        <v>23</v>
      </c>
    </row>
    <row r="25" ht="36" customHeight="1" spans="1:1">
      <c r="A25" s="286" t="s">
        <v>24</v>
      </c>
    </row>
    <row r="26" ht="36" customHeight="1" spans="1:1">
      <c r="A26" s="285" t="s">
        <v>25</v>
      </c>
    </row>
    <row r="27" ht="36" customHeight="1" spans="1:1">
      <c r="A27" s="286" t="s">
        <v>26</v>
      </c>
    </row>
    <row r="28" ht="36" customHeight="1" spans="1:1">
      <c r="A28" s="286" t="s">
        <v>27</v>
      </c>
    </row>
    <row r="29" ht="36" customHeight="1" spans="1:1">
      <c r="A29" s="286" t="s">
        <v>28</v>
      </c>
    </row>
    <row r="30" ht="36" customHeight="1" spans="1:1">
      <c r="A30" s="286" t="s">
        <v>29</v>
      </c>
    </row>
    <row r="31" ht="36" customHeight="1" spans="1:1">
      <c r="A31" s="285" t="s">
        <v>30</v>
      </c>
    </row>
    <row r="32" ht="36" customHeight="1" spans="1:1">
      <c r="A32" s="286" t="s">
        <v>31</v>
      </c>
    </row>
    <row r="33" ht="36" customHeight="1" spans="1:1">
      <c r="A33" s="287" t="s">
        <v>32</v>
      </c>
    </row>
    <row r="34" ht="36" customHeight="1" spans="1:1">
      <c r="A34" s="287" t="s">
        <v>33</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workbookViewId="0">
      <selection activeCell="A2" sqref="A2:B2"/>
    </sheetView>
  </sheetViews>
  <sheetFormatPr defaultColWidth="9" defaultRowHeight="14.25" outlineLevelCol="1"/>
  <cols>
    <col min="1" max="1" width="40.875" style="89" customWidth="1"/>
    <col min="2" max="2" width="40" style="90" customWidth="1"/>
    <col min="3" max="16384" width="9" style="89"/>
  </cols>
  <sheetData>
    <row r="1" spans="1:1">
      <c r="A1" s="91" t="s">
        <v>1361</v>
      </c>
    </row>
    <row r="2" ht="30.75" customHeight="1" spans="1:2">
      <c r="A2" s="172" t="s">
        <v>1362</v>
      </c>
      <c r="B2" s="172"/>
    </row>
    <row r="3" ht="18.75" customHeight="1" spans="1:2">
      <c r="A3" s="127" t="s">
        <v>1311</v>
      </c>
      <c r="B3" s="127"/>
    </row>
    <row r="4" spans="1:2">
      <c r="A4" s="93" t="s">
        <v>1117</v>
      </c>
      <c r="B4" s="93"/>
    </row>
    <row r="5" spans="1:2">
      <c r="A5" s="173" t="s">
        <v>1363</v>
      </c>
      <c r="B5" s="174" t="s">
        <v>1364</v>
      </c>
    </row>
    <row r="6" spans="1:2">
      <c r="A6" s="175"/>
      <c r="B6" s="176"/>
    </row>
    <row r="7" spans="1:2">
      <c r="A7" s="177"/>
      <c r="B7" s="176"/>
    </row>
    <row r="8" spans="1:2">
      <c r="A8" s="177"/>
      <c r="B8" s="176"/>
    </row>
    <row r="9" spans="1:2">
      <c r="A9" s="177"/>
      <c r="B9" s="176"/>
    </row>
    <row r="10" spans="1:2">
      <c r="A10" s="177"/>
      <c r="B10" s="176"/>
    </row>
    <row r="11" spans="1:2">
      <c r="A11" s="177"/>
      <c r="B11" s="176"/>
    </row>
    <row r="12" spans="1:2">
      <c r="A12" s="177"/>
      <c r="B12" s="176"/>
    </row>
    <row r="13" spans="1:2">
      <c r="A13" s="177"/>
      <c r="B13" s="176"/>
    </row>
    <row r="14" spans="1:2">
      <c r="A14" s="177"/>
      <c r="B14" s="176"/>
    </row>
    <row r="15" spans="1:2">
      <c r="A15" s="177"/>
      <c r="B15" s="176"/>
    </row>
    <row r="16" spans="1:2">
      <c r="A16" s="177"/>
      <c r="B16" s="176"/>
    </row>
    <row r="17" spans="1:2">
      <c r="A17" s="177"/>
      <c r="B17" s="176"/>
    </row>
    <row r="18" spans="1:2">
      <c r="A18" s="177"/>
      <c r="B18" s="176"/>
    </row>
    <row r="19" spans="1:2">
      <c r="A19" s="177"/>
      <c r="B19" s="176"/>
    </row>
    <row r="20" spans="1:2">
      <c r="A20" s="177"/>
      <c r="B20" s="176"/>
    </row>
    <row r="21" spans="1:2">
      <c r="A21" s="178"/>
      <c r="B21" s="176"/>
    </row>
  </sheetData>
  <mergeCells count="3">
    <mergeCell ref="A2:B2"/>
    <mergeCell ref="A3:B3"/>
    <mergeCell ref="A4:B4"/>
  </mergeCells>
  <printOptions horizontalCentered="1"/>
  <pageMargins left="0.747916666666667" right="0.747916666666667" top="0.786805555555556" bottom="0.708333333333333"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C20" sqref="C20"/>
    </sheetView>
  </sheetViews>
  <sheetFormatPr defaultColWidth="9" defaultRowHeight="14.25" outlineLevelRow="4" outlineLevelCol="3"/>
  <cols>
    <col min="1" max="1" width="27.125" style="31" customWidth="1"/>
    <col min="2" max="2" width="28.875" style="44" customWidth="1"/>
    <col min="3" max="3" width="30.25" style="44" customWidth="1"/>
    <col min="4" max="16384" width="9" style="31"/>
  </cols>
  <sheetData>
    <row r="1" ht="29.45" customHeight="1" spans="1:1">
      <c r="A1" s="42" t="s">
        <v>1365</v>
      </c>
    </row>
    <row r="2" ht="30" customHeight="1" spans="1:4">
      <c r="A2" s="83" t="s">
        <v>1366</v>
      </c>
      <c r="B2" s="83"/>
      <c r="C2" s="83"/>
      <c r="D2" s="84"/>
    </row>
    <row r="3" ht="23.45" customHeight="1" spans="3:3">
      <c r="C3" s="44" t="s">
        <v>1117</v>
      </c>
    </row>
    <row r="4" ht="43.5" customHeight="1" spans="1:3">
      <c r="A4" s="85" t="s">
        <v>1367</v>
      </c>
      <c r="B4" s="171" t="s">
        <v>1368</v>
      </c>
      <c r="C4" s="171" t="s">
        <v>1369</v>
      </c>
    </row>
    <row r="5" s="44" customFormat="1" ht="48" customHeight="1" spans="1:3">
      <c r="A5" s="46" t="s">
        <v>1370</v>
      </c>
      <c r="B5" s="46">
        <v>160700</v>
      </c>
      <c r="C5" s="46">
        <v>160368</v>
      </c>
    </row>
  </sheetData>
  <mergeCells count="1">
    <mergeCell ref="A2:C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6"/>
  <sheetViews>
    <sheetView showGridLines="0" showZeros="0" workbookViewId="0">
      <pane ySplit="4" topLeftCell="A32" activePane="bottomLeft" state="frozen"/>
      <selection/>
      <selection pane="bottomLeft" activeCell="A4" sqref="A4"/>
    </sheetView>
  </sheetViews>
  <sheetFormatPr defaultColWidth="9" defaultRowHeight="15.75" outlineLevelCol="1"/>
  <cols>
    <col min="1" max="1" width="52.125" style="143" customWidth="1"/>
    <col min="2" max="2" width="21.125" style="144" customWidth="1"/>
    <col min="3" max="16384" width="9" style="143"/>
  </cols>
  <sheetData>
    <row r="1" ht="27.75" customHeight="1" spans="1:1">
      <c r="A1" s="163" t="s">
        <v>1371</v>
      </c>
    </row>
    <row r="2" ht="27.75" customHeight="1" spans="1:2">
      <c r="A2" s="146" t="s">
        <v>1372</v>
      </c>
      <c r="B2" s="146"/>
    </row>
    <row r="3" ht="27.75" customHeight="1" spans="1:2">
      <c r="A3" s="148"/>
      <c r="B3" s="149" t="s">
        <v>1086</v>
      </c>
    </row>
    <row r="4" ht="30" customHeight="1" spans="1:2">
      <c r="A4" s="164" t="s">
        <v>37</v>
      </c>
      <c r="B4" s="151" t="s">
        <v>39</v>
      </c>
    </row>
    <row r="5" ht="20.1" customHeight="1" spans="1:2">
      <c r="A5" s="160" t="s">
        <v>1373</v>
      </c>
      <c r="B5" s="161"/>
    </row>
    <row r="6" ht="20.1" customHeight="1" spans="1:2">
      <c r="A6" s="160" t="s">
        <v>1374</v>
      </c>
      <c r="B6" s="161"/>
    </row>
    <row r="7" ht="20.1" customHeight="1" spans="1:2">
      <c r="A7" s="160" t="s">
        <v>1375</v>
      </c>
      <c r="B7" s="161"/>
    </row>
    <row r="8" ht="20.1" customHeight="1" spans="1:2">
      <c r="A8" s="165" t="s">
        <v>1376</v>
      </c>
      <c r="B8" s="161"/>
    </row>
    <row r="9" ht="20.1" customHeight="1" spans="1:2">
      <c r="A9" s="160" t="s">
        <v>1377</v>
      </c>
      <c r="B9" s="161"/>
    </row>
    <row r="10" ht="20.1" customHeight="1" spans="1:2">
      <c r="A10" s="160" t="s">
        <v>1378</v>
      </c>
      <c r="B10" s="166">
        <v>36</v>
      </c>
    </row>
    <row r="11" ht="20.1" customHeight="1" spans="1:2">
      <c r="A11" s="160" t="s">
        <v>1379</v>
      </c>
      <c r="B11" s="166">
        <v>101920</v>
      </c>
    </row>
    <row r="12" ht="20.1" customHeight="1" spans="1:2">
      <c r="A12" s="160" t="s">
        <v>1380</v>
      </c>
      <c r="B12" s="166"/>
    </row>
    <row r="13" ht="20.1" customHeight="1" spans="1:2">
      <c r="A13" s="160" t="s">
        <v>1381</v>
      </c>
      <c r="B13" s="166"/>
    </row>
    <row r="14" ht="20.1" customHeight="1" spans="1:2">
      <c r="A14" s="160" t="s">
        <v>1382</v>
      </c>
      <c r="B14" s="166">
        <v>1450</v>
      </c>
    </row>
    <row r="15" ht="20.1" customHeight="1" spans="1:2">
      <c r="A15" s="160" t="s">
        <v>1383</v>
      </c>
      <c r="B15" s="166"/>
    </row>
    <row r="16" ht="20.1" customHeight="1" spans="1:2">
      <c r="A16" s="160" t="s">
        <v>1384</v>
      </c>
      <c r="B16" s="166"/>
    </row>
    <row r="17" ht="20.1" customHeight="1" spans="1:2">
      <c r="A17" s="160" t="s">
        <v>1385</v>
      </c>
      <c r="B17" s="166"/>
    </row>
    <row r="18" ht="20.1" customHeight="1" spans="1:2">
      <c r="A18" s="160" t="s">
        <v>1386</v>
      </c>
      <c r="B18" s="166">
        <v>450</v>
      </c>
    </row>
    <row r="19" ht="20.1" customHeight="1" spans="1:2">
      <c r="A19" s="160" t="s">
        <v>1387</v>
      </c>
      <c r="B19" s="161"/>
    </row>
    <row r="20" ht="20.1" customHeight="1" spans="1:2">
      <c r="A20" s="152" t="s">
        <v>1388</v>
      </c>
      <c r="B20" s="161"/>
    </row>
    <row r="21" ht="20.1" customHeight="1" spans="1:2">
      <c r="A21" s="152" t="s">
        <v>1389</v>
      </c>
      <c r="B21" s="161"/>
    </row>
    <row r="22" ht="20.1" customHeight="1" spans="1:2">
      <c r="A22" s="167"/>
      <c r="B22" s="161"/>
    </row>
    <row r="23" ht="20.1" customHeight="1" spans="1:2">
      <c r="A23" s="167"/>
      <c r="B23" s="161">
        <f>SUM(B24:B26)</f>
        <v>0</v>
      </c>
    </row>
    <row r="24" ht="20.1" customHeight="1" spans="1:2">
      <c r="A24" s="168"/>
      <c r="B24" s="161"/>
    </row>
    <row r="25" ht="20.1" customHeight="1" spans="1:2">
      <c r="A25" s="168"/>
      <c r="B25" s="161"/>
    </row>
    <row r="26" ht="20.1" customHeight="1" spans="1:2">
      <c r="A26" s="168"/>
      <c r="B26" s="161"/>
    </row>
    <row r="27" ht="20.1" customHeight="1" spans="1:2">
      <c r="A27" s="167"/>
      <c r="B27" s="161"/>
    </row>
    <row r="28" ht="20.1" customHeight="1" spans="1:2">
      <c r="A28" s="169"/>
      <c r="B28" s="161"/>
    </row>
    <row r="29" ht="20.1" customHeight="1" spans="1:2">
      <c r="A29" s="167"/>
      <c r="B29" s="161"/>
    </row>
    <row r="30" ht="20.1" customHeight="1" spans="1:2">
      <c r="A30" s="167"/>
      <c r="B30" s="161"/>
    </row>
    <row r="31" ht="20.1" customHeight="1" spans="1:2">
      <c r="A31" s="168"/>
      <c r="B31" s="161"/>
    </row>
    <row r="32" ht="20.1" customHeight="1" spans="1:2">
      <c r="A32" s="168"/>
      <c r="B32" s="161"/>
    </row>
    <row r="33" ht="20.1" customHeight="1" spans="1:2">
      <c r="A33" s="151" t="s">
        <v>68</v>
      </c>
      <c r="B33" s="151">
        <f>SUM(B5:B21)</f>
        <v>103856</v>
      </c>
    </row>
    <row r="34" ht="20.1" customHeight="1" spans="1:2">
      <c r="A34" s="162" t="s">
        <v>1122</v>
      </c>
      <c r="B34" s="170">
        <f>B35+B38+B39+B41+B42</f>
        <v>13582</v>
      </c>
    </row>
    <row r="35" ht="20.1" customHeight="1" spans="1:2">
      <c r="A35" s="162" t="s">
        <v>1390</v>
      </c>
      <c r="B35" s="170">
        <f>SUM(B36:B37)</f>
        <v>5464</v>
      </c>
    </row>
    <row r="36" ht="20.1" customHeight="1" spans="1:2">
      <c r="A36" s="162" t="s">
        <v>1391</v>
      </c>
      <c r="B36" s="161">
        <v>5464</v>
      </c>
    </row>
    <row r="37" ht="20.1" customHeight="1" spans="1:2">
      <c r="A37" s="162" t="s">
        <v>1392</v>
      </c>
      <c r="B37" s="161"/>
    </row>
    <row r="38" ht="20.1" customHeight="1" spans="1:2">
      <c r="A38" s="162" t="s">
        <v>1193</v>
      </c>
      <c r="B38" s="161">
        <v>8118</v>
      </c>
    </row>
    <row r="39" ht="20.1" customHeight="1" spans="1:2">
      <c r="A39" s="162" t="s">
        <v>1194</v>
      </c>
      <c r="B39" s="161"/>
    </row>
    <row r="40" ht="20.1" customHeight="1" spans="1:2">
      <c r="A40" s="162" t="s">
        <v>1393</v>
      </c>
      <c r="B40" s="161">
        <f>[1]表十!C22</f>
        <v>0</v>
      </c>
    </row>
    <row r="41" ht="20.1" customHeight="1" spans="1:2">
      <c r="A41" s="162" t="s">
        <v>1394</v>
      </c>
      <c r="B41" s="161"/>
    </row>
    <row r="42" ht="20.1" customHeight="1" spans="1:2">
      <c r="A42" s="162" t="s">
        <v>1395</v>
      </c>
      <c r="B42" s="161"/>
    </row>
    <row r="43" ht="20.1" customHeight="1" spans="1:2">
      <c r="A43" s="162"/>
      <c r="B43" s="161"/>
    </row>
    <row r="44" ht="20.1" customHeight="1" spans="1:2">
      <c r="A44" s="162"/>
      <c r="B44" s="161"/>
    </row>
    <row r="45" ht="20.1" customHeight="1" spans="1:2">
      <c r="A45" s="162"/>
      <c r="B45" s="161"/>
    </row>
    <row r="46" ht="20.1" customHeight="1" spans="1:2">
      <c r="A46" s="151" t="s">
        <v>1208</v>
      </c>
      <c r="B46" s="151">
        <f>B33+B34</f>
        <v>117438</v>
      </c>
    </row>
  </sheetData>
  <mergeCells count="1">
    <mergeCell ref="A2:B2"/>
  </mergeCells>
  <printOptions horizontalCentered="1"/>
  <pageMargins left="0.747916666666667" right="0.747916666666667" top="0.786805555555556" bottom="0.708333333333333"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3"/>
  <sheetViews>
    <sheetView showGridLines="0" showZeros="0" workbookViewId="0">
      <pane ySplit="3" topLeftCell="A235" activePane="bottomLeft" state="frozen"/>
      <selection/>
      <selection pane="bottomLeft" activeCell="B261" sqref="B261"/>
    </sheetView>
  </sheetViews>
  <sheetFormatPr defaultColWidth="9" defaultRowHeight="15.75" outlineLevelCol="1"/>
  <cols>
    <col min="1" max="1" width="65.75" style="143" customWidth="1"/>
    <col min="2" max="2" width="13.875" style="144" customWidth="1"/>
    <col min="3" max="16384" width="9" style="143"/>
  </cols>
  <sheetData>
    <row r="1" ht="27.75" customHeight="1" spans="1:1">
      <c r="A1" s="145" t="s">
        <v>1396</v>
      </c>
    </row>
    <row r="2" ht="27.75" customHeight="1" spans="1:2">
      <c r="A2" s="146" t="s">
        <v>1397</v>
      </c>
      <c r="B2" s="146"/>
    </row>
    <row r="3" ht="27.75" customHeight="1" spans="1:2">
      <c r="A3" s="148"/>
      <c r="B3" s="149" t="s">
        <v>1086</v>
      </c>
    </row>
    <row r="4" ht="20.1" customHeight="1" spans="1:2">
      <c r="A4" s="150" t="s">
        <v>1398</v>
      </c>
      <c r="B4" s="151" t="s">
        <v>39</v>
      </c>
    </row>
    <row r="5" ht="20.1" customHeight="1" spans="1:2">
      <c r="A5" s="152" t="s">
        <v>1399</v>
      </c>
      <c r="B5" s="153">
        <f>B6+B12+B18</f>
        <v>0</v>
      </c>
    </row>
    <row r="6" ht="20.1" customHeight="1" spans="1:2">
      <c r="A6" s="154" t="s">
        <v>1400</v>
      </c>
      <c r="B6" s="155">
        <f>SUM(B7:B11)</f>
        <v>0</v>
      </c>
    </row>
    <row r="7" ht="20.1" customHeight="1" spans="1:2">
      <c r="A7" s="156" t="s">
        <v>1401</v>
      </c>
      <c r="B7" s="155"/>
    </row>
    <row r="8" ht="20.1" customHeight="1" spans="1:2">
      <c r="A8" s="156" t="s">
        <v>1402</v>
      </c>
      <c r="B8" s="155"/>
    </row>
    <row r="9" ht="20.1" customHeight="1" spans="1:2">
      <c r="A9" s="156" t="s">
        <v>1403</v>
      </c>
      <c r="B9" s="155"/>
    </row>
    <row r="10" ht="20.1" customHeight="1" spans="1:2">
      <c r="A10" s="156" t="s">
        <v>1404</v>
      </c>
      <c r="B10" s="155"/>
    </row>
    <row r="11" ht="20.1" customHeight="1" spans="1:2">
      <c r="A11" s="156" t="s">
        <v>1405</v>
      </c>
      <c r="B11" s="155"/>
    </row>
    <row r="12" ht="20.1" customHeight="1" spans="1:2">
      <c r="A12" s="154" t="s">
        <v>1406</v>
      </c>
      <c r="B12" s="155">
        <f>SUM(B13:B17)</f>
        <v>0</v>
      </c>
    </row>
    <row r="13" ht="20.1" customHeight="1" spans="1:2">
      <c r="A13" s="154" t="s">
        <v>1407</v>
      </c>
      <c r="B13" s="155"/>
    </row>
    <row r="14" ht="20.1" customHeight="1" spans="1:2">
      <c r="A14" s="154" t="s">
        <v>1408</v>
      </c>
      <c r="B14" s="155"/>
    </row>
    <row r="15" ht="20.1" customHeight="1" spans="1:2">
      <c r="A15" s="154" t="s">
        <v>1409</v>
      </c>
      <c r="B15" s="155"/>
    </row>
    <row r="16" ht="20.1" customHeight="1" spans="1:2">
      <c r="A16" s="154" t="s">
        <v>1410</v>
      </c>
      <c r="B16" s="155"/>
    </row>
    <row r="17" ht="20.1" customHeight="1" spans="1:2">
      <c r="A17" s="154" t="s">
        <v>1411</v>
      </c>
      <c r="B17" s="155"/>
    </row>
    <row r="18" ht="20.1" customHeight="1" spans="1:2">
      <c r="A18" s="154" t="s">
        <v>1412</v>
      </c>
      <c r="B18" s="155">
        <f>SUM(B19:B20)</f>
        <v>0</v>
      </c>
    </row>
    <row r="19" ht="20.1" customHeight="1" spans="1:2">
      <c r="A19" s="157" t="s">
        <v>1413</v>
      </c>
      <c r="B19" s="155"/>
    </row>
    <row r="20" ht="20.1" customHeight="1" spans="1:2">
      <c r="A20" s="157" t="s">
        <v>1414</v>
      </c>
      <c r="B20" s="155"/>
    </row>
    <row r="21" ht="20.1" customHeight="1" spans="1:2">
      <c r="A21" s="152" t="s">
        <v>1415</v>
      </c>
      <c r="B21" s="158">
        <f>B22+B26+B30</f>
        <v>4308</v>
      </c>
    </row>
    <row r="22" ht="20.1" customHeight="1" spans="1:2">
      <c r="A22" s="156" t="s">
        <v>1416</v>
      </c>
      <c r="B22" s="158">
        <f>SUM(B23:B25)</f>
        <v>4308</v>
      </c>
    </row>
    <row r="23" ht="20.1" customHeight="1" spans="1:2">
      <c r="A23" s="156" t="s">
        <v>1417</v>
      </c>
      <c r="B23" s="158">
        <v>2856</v>
      </c>
    </row>
    <row r="24" ht="20.1" customHeight="1" spans="1:2">
      <c r="A24" s="156" t="s">
        <v>1418</v>
      </c>
      <c r="B24" s="158">
        <v>1452</v>
      </c>
    </row>
    <row r="25" ht="20.1" customHeight="1" spans="1:2">
      <c r="A25" s="156" t="s">
        <v>1419</v>
      </c>
      <c r="B25" s="158"/>
    </row>
    <row r="26" ht="20.1" customHeight="1" spans="1:2">
      <c r="A26" s="156" t="s">
        <v>1420</v>
      </c>
      <c r="B26" s="158">
        <f>SUM(B27:B29)</f>
        <v>0</v>
      </c>
    </row>
    <row r="27" ht="20.1" customHeight="1" spans="1:2">
      <c r="A27" s="156" t="s">
        <v>1417</v>
      </c>
      <c r="B27" s="158"/>
    </row>
    <row r="28" ht="20.1" customHeight="1" spans="1:2">
      <c r="A28" s="156" t="s">
        <v>1418</v>
      </c>
      <c r="B28" s="158"/>
    </row>
    <row r="29" ht="20.1" customHeight="1" spans="1:2">
      <c r="A29" s="159" t="s">
        <v>1421</v>
      </c>
      <c r="B29" s="158"/>
    </row>
    <row r="30" ht="20.1" customHeight="1" spans="1:2">
      <c r="A30" s="154" t="s">
        <v>1422</v>
      </c>
      <c r="B30" s="158">
        <f>SUM(B31:B32)</f>
        <v>0</v>
      </c>
    </row>
    <row r="31" ht="20.1" customHeight="1" spans="1:2">
      <c r="A31" s="157" t="s">
        <v>1418</v>
      </c>
      <c r="B31" s="158"/>
    </row>
    <row r="32" ht="20.1" customHeight="1" spans="1:2">
      <c r="A32" s="157" t="s">
        <v>1423</v>
      </c>
      <c r="B32" s="158"/>
    </row>
    <row r="33" ht="20.1" customHeight="1" spans="1:2">
      <c r="A33" s="152" t="s">
        <v>1424</v>
      </c>
      <c r="B33" s="158">
        <f>B34+B39</f>
        <v>0</v>
      </c>
    </row>
    <row r="34" ht="20.1" customHeight="1" spans="1:2">
      <c r="A34" s="152" t="s">
        <v>1425</v>
      </c>
      <c r="B34" s="158">
        <f>SUM(B35:B38)</f>
        <v>0</v>
      </c>
    </row>
    <row r="35" ht="20.1" customHeight="1" spans="1:2">
      <c r="A35" s="152" t="s">
        <v>1426</v>
      </c>
      <c r="B35" s="158"/>
    </row>
    <row r="36" ht="20.1" customHeight="1" spans="1:2">
      <c r="A36" s="152" t="s">
        <v>1427</v>
      </c>
      <c r="B36" s="158"/>
    </row>
    <row r="37" s="142" customFormat="1" ht="20.1" customHeight="1" spans="1:2">
      <c r="A37" s="152" t="s">
        <v>1428</v>
      </c>
      <c r="B37" s="158"/>
    </row>
    <row r="38" ht="20.1" customHeight="1" spans="1:2">
      <c r="A38" s="152" t="s">
        <v>1429</v>
      </c>
      <c r="B38" s="158"/>
    </row>
    <row r="39" ht="20.1" customHeight="1" spans="1:2">
      <c r="A39" s="152" t="s">
        <v>1430</v>
      </c>
      <c r="B39" s="158">
        <f>SUM(B40:B43)</f>
        <v>0</v>
      </c>
    </row>
    <row r="40" ht="20.1" customHeight="1" spans="1:2">
      <c r="A40" s="152" t="s">
        <v>1431</v>
      </c>
      <c r="B40" s="158"/>
    </row>
    <row r="41" ht="20.1" customHeight="1" spans="1:2">
      <c r="A41" s="152" t="s">
        <v>1432</v>
      </c>
      <c r="B41" s="158"/>
    </row>
    <row r="42" ht="20.1" customHeight="1" spans="1:2">
      <c r="A42" s="152" t="s">
        <v>1433</v>
      </c>
      <c r="B42" s="158"/>
    </row>
    <row r="43" ht="20.1" customHeight="1" spans="1:2">
      <c r="A43" s="152" t="s">
        <v>1434</v>
      </c>
      <c r="B43" s="158"/>
    </row>
    <row r="44" ht="20.1" customHeight="1" spans="1:2">
      <c r="A44" s="152" t="s">
        <v>1435</v>
      </c>
      <c r="B44" s="158">
        <f>B45+B58+B62+B63+B69+B73+B77+B81+B87+B90</f>
        <v>62586</v>
      </c>
    </row>
    <row r="45" ht="20.1" customHeight="1" spans="1:2">
      <c r="A45" s="152" t="s">
        <v>1436</v>
      </c>
      <c r="B45" s="158">
        <f>SUM(B46:B57)</f>
        <v>60650</v>
      </c>
    </row>
    <row r="46" ht="20.1" customHeight="1" spans="1:2">
      <c r="A46" s="159" t="s">
        <v>1437</v>
      </c>
      <c r="B46" s="158">
        <v>28950</v>
      </c>
    </row>
    <row r="47" ht="20.1" customHeight="1" spans="1:2">
      <c r="A47" s="159" t="s">
        <v>1438</v>
      </c>
      <c r="B47" s="158"/>
    </row>
    <row r="48" ht="20.1" customHeight="1" spans="1:2">
      <c r="A48" s="159" t="s">
        <v>1439</v>
      </c>
      <c r="B48" s="158"/>
    </row>
    <row r="49" ht="20.1" customHeight="1" spans="1:2">
      <c r="A49" s="159" t="s">
        <v>1440</v>
      </c>
      <c r="B49" s="158"/>
    </row>
    <row r="50" ht="20.1" customHeight="1" spans="1:2">
      <c r="A50" s="159" t="s">
        <v>1441</v>
      </c>
      <c r="B50" s="158"/>
    </row>
    <row r="51" ht="20.1" customHeight="1" spans="1:2">
      <c r="A51" s="159" t="s">
        <v>1442</v>
      </c>
      <c r="B51" s="158"/>
    </row>
    <row r="52" ht="20.1" customHeight="1" spans="1:2">
      <c r="A52" s="159" t="s">
        <v>1443</v>
      </c>
      <c r="B52" s="158"/>
    </row>
    <row r="53" ht="20.1" customHeight="1" spans="1:2">
      <c r="A53" s="159" t="s">
        <v>1444</v>
      </c>
      <c r="B53" s="158"/>
    </row>
    <row r="54" ht="20.1" customHeight="1" spans="1:2">
      <c r="A54" s="159" t="s">
        <v>1445</v>
      </c>
      <c r="B54" s="158"/>
    </row>
    <row r="55" ht="20.1" customHeight="1" spans="1:2">
      <c r="A55" s="159" t="s">
        <v>1446</v>
      </c>
      <c r="B55" s="158"/>
    </row>
    <row r="56" ht="20.1" customHeight="1" spans="1:2">
      <c r="A56" s="159" t="s">
        <v>980</v>
      </c>
      <c r="B56" s="158"/>
    </row>
    <row r="57" ht="20.1" customHeight="1" spans="1:2">
      <c r="A57" s="159" t="s">
        <v>1447</v>
      </c>
      <c r="B57" s="158">
        <v>31700</v>
      </c>
    </row>
    <row r="58" ht="20.1" customHeight="1" spans="1:2">
      <c r="A58" s="152" t="s">
        <v>1448</v>
      </c>
      <c r="B58" s="158">
        <f>SUM(B59:B61)</f>
        <v>0</v>
      </c>
    </row>
    <row r="59" ht="20.1" customHeight="1" spans="1:2">
      <c r="A59" s="159" t="s">
        <v>1437</v>
      </c>
      <c r="B59" s="158"/>
    </row>
    <row r="60" ht="20.1" customHeight="1" spans="1:2">
      <c r="A60" s="159" t="s">
        <v>1438</v>
      </c>
      <c r="B60" s="158"/>
    </row>
    <row r="61" ht="20.1" customHeight="1" spans="1:2">
      <c r="A61" s="159" t="s">
        <v>1449</v>
      </c>
      <c r="B61" s="158"/>
    </row>
    <row r="62" ht="20.1" customHeight="1" spans="1:2">
      <c r="A62" s="152" t="s">
        <v>1450</v>
      </c>
      <c r="B62" s="158">
        <v>36</v>
      </c>
    </row>
    <row r="63" ht="20.1" customHeight="1" spans="1:2">
      <c r="A63" s="152" t="s">
        <v>1451</v>
      </c>
      <c r="B63" s="158">
        <f>SUM(B64:B68)</f>
        <v>1450</v>
      </c>
    </row>
    <row r="64" ht="20.1" customHeight="1" spans="1:2">
      <c r="A64" s="159" t="s">
        <v>1452</v>
      </c>
      <c r="B64" s="158"/>
    </row>
    <row r="65" ht="20.1" customHeight="1" spans="1:2">
      <c r="A65" s="159" t="s">
        <v>1453</v>
      </c>
      <c r="B65" s="158"/>
    </row>
    <row r="66" ht="20.1" customHeight="1" spans="1:2">
      <c r="A66" s="159" t="s">
        <v>1454</v>
      </c>
      <c r="B66" s="158"/>
    </row>
    <row r="67" ht="20.1" customHeight="1" spans="1:2">
      <c r="A67" s="159" t="s">
        <v>1455</v>
      </c>
      <c r="B67" s="158"/>
    </row>
    <row r="68" ht="20.1" customHeight="1" spans="1:2">
      <c r="A68" s="159" t="s">
        <v>1456</v>
      </c>
      <c r="B68" s="158">
        <v>1450</v>
      </c>
    </row>
    <row r="69" ht="20.1" customHeight="1" spans="1:2">
      <c r="A69" s="152" t="s">
        <v>1457</v>
      </c>
      <c r="B69" s="158">
        <f>SUM(B70:B72)</f>
        <v>450</v>
      </c>
    </row>
    <row r="70" ht="20.1" customHeight="1" spans="1:2">
      <c r="A70" s="152" t="s">
        <v>1458</v>
      </c>
      <c r="B70" s="158"/>
    </row>
    <row r="71" ht="20.1" customHeight="1" spans="1:2">
      <c r="A71" s="152" t="s">
        <v>1459</v>
      </c>
      <c r="B71" s="158"/>
    </row>
    <row r="72" ht="20.1" customHeight="1" spans="1:2">
      <c r="A72" s="152" t="s">
        <v>1460</v>
      </c>
      <c r="B72" s="158">
        <v>450</v>
      </c>
    </row>
    <row r="73" ht="20.1" customHeight="1" spans="1:2">
      <c r="A73" s="160" t="s">
        <v>1461</v>
      </c>
      <c r="B73" s="158">
        <f>SUM(B74:B76)</f>
        <v>0</v>
      </c>
    </row>
    <row r="74" ht="20.1" customHeight="1" spans="1:2">
      <c r="A74" s="157" t="s">
        <v>1437</v>
      </c>
      <c r="B74" s="158"/>
    </row>
    <row r="75" ht="20.1" customHeight="1" spans="1:2">
      <c r="A75" s="157" t="s">
        <v>1438</v>
      </c>
      <c r="B75" s="158"/>
    </row>
    <row r="76" ht="20.1" customHeight="1" spans="1:2">
      <c r="A76" s="157" t="s">
        <v>1462</v>
      </c>
      <c r="B76" s="158"/>
    </row>
    <row r="77" ht="20.1" customHeight="1" spans="1:2">
      <c r="A77" s="160" t="s">
        <v>1463</v>
      </c>
      <c r="B77" s="158">
        <f>SUM(B78:B80)</f>
        <v>0</v>
      </c>
    </row>
    <row r="78" ht="20.1" customHeight="1" spans="1:2">
      <c r="A78" s="157" t="s">
        <v>1437</v>
      </c>
      <c r="B78" s="158"/>
    </row>
    <row r="79" ht="20.1" customHeight="1" spans="1:2">
      <c r="A79" s="157" t="s">
        <v>1438</v>
      </c>
      <c r="B79" s="158"/>
    </row>
    <row r="80" ht="20.1" customHeight="1" spans="1:2">
      <c r="A80" s="157" t="s">
        <v>1464</v>
      </c>
      <c r="B80" s="158"/>
    </row>
    <row r="81" ht="20.1" customHeight="1" spans="1:2">
      <c r="A81" s="160" t="s">
        <v>1465</v>
      </c>
      <c r="B81" s="158">
        <f>SUM(B82:B86)</f>
        <v>0</v>
      </c>
    </row>
    <row r="82" ht="20.1" customHeight="1" spans="1:2">
      <c r="A82" s="157" t="s">
        <v>1452</v>
      </c>
      <c r="B82" s="158"/>
    </row>
    <row r="83" ht="20.1" customHeight="1" spans="1:2">
      <c r="A83" s="157" t="s">
        <v>1453</v>
      </c>
      <c r="B83" s="158"/>
    </row>
    <row r="84" ht="20.1" customHeight="1" spans="1:2">
      <c r="A84" s="157" t="s">
        <v>1454</v>
      </c>
      <c r="B84" s="158"/>
    </row>
    <row r="85" ht="20.1" customHeight="1" spans="1:2">
      <c r="A85" s="157" t="s">
        <v>1455</v>
      </c>
      <c r="B85" s="158"/>
    </row>
    <row r="86" ht="20.1" customHeight="1" spans="1:2">
      <c r="A86" s="157" t="s">
        <v>1466</v>
      </c>
      <c r="B86" s="158"/>
    </row>
    <row r="87" ht="20.1" customHeight="1" spans="1:2">
      <c r="A87" s="160" t="s">
        <v>1467</v>
      </c>
      <c r="B87" s="158">
        <f>SUM(B88:B89)</f>
        <v>0</v>
      </c>
    </row>
    <row r="88" ht="20.1" customHeight="1" spans="1:2">
      <c r="A88" s="157" t="s">
        <v>1458</v>
      </c>
      <c r="B88" s="158"/>
    </row>
    <row r="89" ht="20.1" customHeight="1" spans="1:2">
      <c r="A89" s="157" t="s">
        <v>1468</v>
      </c>
      <c r="B89" s="158"/>
    </row>
    <row r="90" ht="20.1" customHeight="1" spans="1:2">
      <c r="A90" s="157" t="s">
        <v>1469</v>
      </c>
      <c r="B90" s="158">
        <f>SUM(B91:B98)</f>
        <v>0</v>
      </c>
    </row>
    <row r="91" ht="20.1" customHeight="1" spans="1:2">
      <c r="A91" s="157" t="s">
        <v>1437</v>
      </c>
      <c r="B91" s="158"/>
    </row>
    <row r="92" ht="20.1" customHeight="1" spans="1:2">
      <c r="A92" s="157" t="s">
        <v>1438</v>
      </c>
      <c r="B92" s="158"/>
    </row>
    <row r="93" ht="20.1" customHeight="1" spans="1:2">
      <c r="A93" s="157" t="s">
        <v>1439</v>
      </c>
      <c r="B93" s="158"/>
    </row>
    <row r="94" ht="20.1" customHeight="1" spans="1:2">
      <c r="A94" s="157" t="s">
        <v>1440</v>
      </c>
      <c r="B94" s="158"/>
    </row>
    <row r="95" ht="20.1" customHeight="1" spans="1:2">
      <c r="A95" s="157" t="s">
        <v>1443</v>
      </c>
      <c r="B95" s="158"/>
    </row>
    <row r="96" ht="20.1" customHeight="1" spans="1:2">
      <c r="A96" s="157" t="s">
        <v>1445</v>
      </c>
      <c r="B96" s="158"/>
    </row>
    <row r="97" ht="20.1" customHeight="1" spans="1:2">
      <c r="A97" s="157" t="s">
        <v>1446</v>
      </c>
      <c r="B97" s="158"/>
    </row>
    <row r="98" ht="20.1" customHeight="1" spans="1:2">
      <c r="A98" s="157" t="s">
        <v>1470</v>
      </c>
      <c r="B98" s="158"/>
    </row>
    <row r="99" ht="20.1" customHeight="1" spans="1:2">
      <c r="A99" s="152" t="s">
        <v>1471</v>
      </c>
      <c r="B99" s="158">
        <f>B100+B110+B105</f>
        <v>3610</v>
      </c>
    </row>
    <row r="100" ht="20.1" customHeight="1" spans="1:2">
      <c r="A100" s="159" t="s">
        <v>1472</v>
      </c>
      <c r="B100" s="158">
        <f>SUM(B101:B104)</f>
        <v>0</v>
      </c>
    </row>
    <row r="101" ht="20.1" customHeight="1" spans="1:2">
      <c r="A101" s="159" t="s">
        <v>1418</v>
      </c>
      <c r="B101" s="158"/>
    </row>
    <row r="102" ht="20.1" customHeight="1" spans="1:2">
      <c r="A102" s="159" t="s">
        <v>1473</v>
      </c>
      <c r="B102" s="158"/>
    </row>
    <row r="103" ht="20.1" customHeight="1" spans="1:2">
      <c r="A103" s="159" t="s">
        <v>1474</v>
      </c>
      <c r="B103" s="158"/>
    </row>
    <row r="104" ht="20.1" customHeight="1" spans="1:2">
      <c r="A104" s="159" t="s">
        <v>1475</v>
      </c>
      <c r="B104" s="158"/>
    </row>
    <row r="105" ht="20.1" customHeight="1" spans="1:2">
      <c r="A105" s="159" t="s">
        <v>1476</v>
      </c>
      <c r="B105" s="158">
        <f>SUM(B106:B109)</f>
        <v>0</v>
      </c>
    </row>
    <row r="106" ht="20.1" customHeight="1" spans="1:2">
      <c r="A106" s="159" t="s">
        <v>1418</v>
      </c>
      <c r="B106" s="158"/>
    </row>
    <row r="107" ht="20.1" customHeight="1" spans="1:2">
      <c r="A107" s="159" t="s">
        <v>1473</v>
      </c>
      <c r="B107" s="158"/>
    </row>
    <row r="108" ht="20.1" customHeight="1" spans="1:2">
      <c r="A108" s="159" t="s">
        <v>1477</v>
      </c>
      <c r="B108" s="158"/>
    </row>
    <row r="109" ht="20.1" customHeight="1" spans="1:2">
      <c r="A109" s="159" t="s">
        <v>1478</v>
      </c>
      <c r="B109" s="158"/>
    </row>
    <row r="110" ht="20.1" customHeight="1" spans="1:2">
      <c r="A110" s="159" t="s">
        <v>1479</v>
      </c>
      <c r="B110" s="158">
        <f>SUM(B111:B114)</f>
        <v>3610</v>
      </c>
    </row>
    <row r="111" ht="20.1" customHeight="1" spans="1:2">
      <c r="A111" s="159" t="s">
        <v>767</v>
      </c>
      <c r="B111" s="158"/>
    </row>
    <row r="112" ht="20.1" customHeight="1" spans="1:2">
      <c r="A112" s="159" t="s">
        <v>1480</v>
      </c>
      <c r="B112" s="158">
        <v>3610</v>
      </c>
    </row>
    <row r="113" ht="20.1" customHeight="1" spans="1:2">
      <c r="A113" s="159" t="s">
        <v>1481</v>
      </c>
      <c r="B113" s="158"/>
    </row>
    <row r="114" ht="20.1" customHeight="1" spans="1:2">
      <c r="A114" s="159" t="s">
        <v>1482</v>
      </c>
      <c r="B114" s="158"/>
    </row>
    <row r="115" ht="20.1" customHeight="1" spans="1:2">
      <c r="A115" s="156" t="s">
        <v>1483</v>
      </c>
      <c r="B115" s="158">
        <f>B116+B121+B126+B131+B140+B147+B156+B159+B162+B163</f>
        <v>0</v>
      </c>
    </row>
    <row r="116" ht="20.1" customHeight="1" spans="1:2">
      <c r="A116" s="159" t="s">
        <v>1484</v>
      </c>
      <c r="B116" s="158">
        <f>SUM(B117:B120)</f>
        <v>0</v>
      </c>
    </row>
    <row r="117" ht="20.1" customHeight="1" spans="1:2">
      <c r="A117" s="159" t="s">
        <v>798</v>
      </c>
      <c r="B117" s="158"/>
    </row>
    <row r="118" ht="20.1" customHeight="1" spans="1:2">
      <c r="A118" s="159" t="s">
        <v>799</v>
      </c>
      <c r="B118" s="158"/>
    </row>
    <row r="119" ht="20.1" customHeight="1" spans="1:2">
      <c r="A119" s="159" t="s">
        <v>1485</v>
      </c>
      <c r="B119" s="158"/>
    </row>
    <row r="120" ht="20.1" customHeight="1" spans="1:2">
      <c r="A120" s="159" t="s">
        <v>1486</v>
      </c>
      <c r="B120" s="158"/>
    </row>
    <row r="121" ht="20.1" customHeight="1" spans="1:2">
      <c r="A121" s="159" t="s">
        <v>1487</v>
      </c>
      <c r="B121" s="158">
        <f>SUM(B122:B125)</f>
        <v>0</v>
      </c>
    </row>
    <row r="122" ht="20.1" customHeight="1" spans="1:2">
      <c r="A122" s="159" t="s">
        <v>1485</v>
      </c>
      <c r="B122" s="158"/>
    </row>
    <row r="123" ht="20.1" customHeight="1" spans="1:2">
      <c r="A123" s="159" t="s">
        <v>1488</v>
      </c>
      <c r="B123" s="158"/>
    </row>
    <row r="124" ht="20.1" customHeight="1" spans="1:2">
      <c r="A124" s="159" t="s">
        <v>1489</v>
      </c>
      <c r="B124" s="158"/>
    </row>
    <row r="125" ht="20.1" customHeight="1" spans="1:2">
      <c r="A125" s="159" t="s">
        <v>1490</v>
      </c>
      <c r="B125" s="158"/>
    </row>
    <row r="126" ht="20.1" customHeight="1" spans="1:2">
      <c r="A126" s="159" t="s">
        <v>1491</v>
      </c>
      <c r="B126" s="158">
        <f>SUM(B127:B130)</f>
        <v>0</v>
      </c>
    </row>
    <row r="127" ht="20.1" customHeight="1" spans="1:2">
      <c r="A127" s="159" t="s">
        <v>805</v>
      </c>
      <c r="B127" s="158"/>
    </row>
    <row r="128" ht="20.1" customHeight="1" spans="1:2">
      <c r="A128" s="159" t="s">
        <v>1492</v>
      </c>
      <c r="B128" s="158"/>
    </row>
    <row r="129" ht="20.1" customHeight="1" spans="1:2">
      <c r="A129" s="159" t="s">
        <v>1493</v>
      </c>
      <c r="B129" s="158"/>
    </row>
    <row r="130" ht="20.1" customHeight="1" spans="1:2">
      <c r="A130" s="159" t="s">
        <v>1494</v>
      </c>
      <c r="B130" s="158"/>
    </row>
    <row r="131" ht="20.1" customHeight="1" spans="1:2">
      <c r="A131" s="159" t="s">
        <v>1495</v>
      </c>
      <c r="B131" s="158">
        <f>SUM(B132:B139)</f>
        <v>0</v>
      </c>
    </row>
    <row r="132" ht="20.1" customHeight="1" spans="1:2">
      <c r="A132" s="159" t="s">
        <v>1496</v>
      </c>
      <c r="B132" s="158"/>
    </row>
    <row r="133" ht="20.1" customHeight="1" spans="1:2">
      <c r="A133" s="159" t="s">
        <v>1497</v>
      </c>
      <c r="B133" s="158"/>
    </row>
    <row r="134" ht="20.1" customHeight="1" spans="1:2">
      <c r="A134" s="159" t="s">
        <v>1498</v>
      </c>
      <c r="B134" s="158"/>
    </row>
    <row r="135" ht="20.1" customHeight="1" spans="1:2">
      <c r="A135" s="159" t="s">
        <v>1499</v>
      </c>
      <c r="B135" s="158"/>
    </row>
    <row r="136" ht="20.1" customHeight="1" spans="1:2">
      <c r="A136" s="159" t="s">
        <v>1500</v>
      </c>
      <c r="B136" s="158"/>
    </row>
    <row r="137" ht="20.1" customHeight="1" spans="1:2">
      <c r="A137" s="159" t="s">
        <v>1501</v>
      </c>
      <c r="B137" s="158"/>
    </row>
    <row r="138" ht="20.1" customHeight="1" spans="1:2">
      <c r="A138" s="159" t="s">
        <v>1502</v>
      </c>
      <c r="B138" s="158"/>
    </row>
    <row r="139" ht="20.1" customHeight="1" spans="1:2">
      <c r="A139" s="159" t="s">
        <v>1503</v>
      </c>
      <c r="B139" s="158"/>
    </row>
    <row r="140" ht="20.1" customHeight="1" spans="1:2">
      <c r="A140" s="159" t="s">
        <v>1504</v>
      </c>
      <c r="B140" s="158">
        <f>SUM(B141:B146)</f>
        <v>0</v>
      </c>
    </row>
    <row r="141" ht="20.1" customHeight="1" spans="1:2">
      <c r="A141" s="159" t="s">
        <v>1505</v>
      </c>
      <c r="B141" s="158"/>
    </row>
    <row r="142" ht="20.1" customHeight="1" spans="1:2">
      <c r="A142" s="159" t="s">
        <v>1506</v>
      </c>
      <c r="B142" s="158"/>
    </row>
    <row r="143" ht="20.1" customHeight="1" spans="1:2">
      <c r="A143" s="159" t="s">
        <v>1507</v>
      </c>
      <c r="B143" s="158"/>
    </row>
    <row r="144" ht="20.1" customHeight="1" spans="1:2">
      <c r="A144" s="159" t="s">
        <v>1508</v>
      </c>
      <c r="B144" s="158"/>
    </row>
    <row r="145" ht="20.1" customHeight="1" spans="1:2">
      <c r="A145" s="159" t="s">
        <v>1509</v>
      </c>
      <c r="B145" s="158"/>
    </row>
    <row r="146" ht="20.1" customHeight="1" spans="1:2">
      <c r="A146" s="159" t="s">
        <v>1510</v>
      </c>
      <c r="B146" s="158"/>
    </row>
    <row r="147" ht="20.1" customHeight="1" spans="1:2">
      <c r="A147" s="159" t="s">
        <v>1511</v>
      </c>
      <c r="B147" s="158">
        <f>SUM(B148:B155)</f>
        <v>0</v>
      </c>
    </row>
    <row r="148" ht="20.1" customHeight="1" spans="1:2">
      <c r="A148" s="159" t="s">
        <v>1512</v>
      </c>
      <c r="B148" s="158"/>
    </row>
    <row r="149" ht="20.1" customHeight="1" spans="1:2">
      <c r="A149" s="159" t="s">
        <v>825</v>
      </c>
      <c r="B149" s="158"/>
    </row>
    <row r="150" ht="20.1" customHeight="1" spans="1:2">
      <c r="A150" s="159" t="s">
        <v>1513</v>
      </c>
      <c r="B150" s="158"/>
    </row>
    <row r="151" ht="20.1" customHeight="1" spans="1:2">
      <c r="A151" s="159" t="s">
        <v>1514</v>
      </c>
      <c r="B151" s="158"/>
    </row>
    <row r="152" ht="20.1" customHeight="1" spans="1:2">
      <c r="A152" s="159" t="s">
        <v>1515</v>
      </c>
      <c r="B152" s="158"/>
    </row>
    <row r="153" ht="20.1" customHeight="1" spans="1:2">
      <c r="A153" s="159" t="s">
        <v>1516</v>
      </c>
      <c r="B153" s="158"/>
    </row>
    <row r="154" ht="20.1" customHeight="1" spans="1:2">
      <c r="A154" s="159" t="s">
        <v>1517</v>
      </c>
      <c r="B154" s="158"/>
    </row>
    <row r="155" ht="20.1" customHeight="1" spans="1:2">
      <c r="A155" s="159" t="s">
        <v>1518</v>
      </c>
      <c r="B155" s="158"/>
    </row>
    <row r="156" ht="20.1" customHeight="1" spans="1:2">
      <c r="A156" s="159" t="s">
        <v>1519</v>
      </c>
      <c r="B156" s="158">
        <f>SUM(B157:B158)</f>
        <v>0</v>
      </c>
    </row>
    <row r="157" ht="20.1" customHeight="1" spans="1:2">
      <c r="A157" s="157" t="s">
        <v>798</v>
      </c>
      <c r="B157" s="158"/>
    </row>
    <row r="158" ht="20.1" customHeight="1" spans="1:2">
      <c r="A158" s="157" t="s">
        <v>1520</v>
      </c>
      <c r="B158" s="158"/>
    </row>
    <row r="159" ht="20.1" customHeight="1" spans="1:2">
      <c r="A159" s="159" t="s">
        <v>1521</v>
      </c>
      <c r="B159" s="158">
        <f>SUM(B160:B161)</f>
        <v>0</v>
      </c>
    </row>
    <row r="160" ht="20.1" customHeight="1" spans="1:2">
      <c r="A160" s="157" t="s">
        <v>798</v>
      </c>
      <c r="B160" s="158"/>
    </row>
    <row r="161" ht="20.1" customHeight="1" spans="1:2">
      <c r="A161" s="157" t="s">
        <v>1522</v>
      </c>
      <c r="B161" s="158"/>
    </row>
    <row r="162" ht="20.1" customHeight="1" spans="1:2">
      <c r="A162" s="159" t="s">
        <v>1523</v>
      </c>
      <c r="B162" s="158"/>
    </row>
    <row r="163" ht="20.1" customHeight="1" spans="1:2">
      <c r="A163" s="159" t="s">
        <v>1524</v>
      </c>
      <c r="B163" s="158">
        <f>SUM(B164:B166)</f>
        <v>0</v>
      </c>
    </row>
    <row r="164" ht="20.1" customHeight="1" spans="1:2">
      <c r="A164" s="157" t="s">
        <v>805</v>
      </c>
      <c r="B164" s="158"/>
    </row>
    <row r="165" ht="20.1" customHeight="1" spans="1:2">
      <c r="A165" s="157" t="s">
        <v>1493</v>
      </c>
      <c r="B165" s="158"/>
    </row>
    <row r="166" ht="20.1" customHeight="1" spans="1:2">
      <c r="A166" s="157" t="s">
        <v>1525</v>
      </c>
      <c r="B166" s="158"/>
    </row>
    <row r="167" ht="20.1" customHeight="1" spans="1:2">
      <c r="A167" s="156" t="s">
        <v>1526</v>
      </c>
      <c r="B167" s="158">
        <f>B168</f>
        <v>0</v>
      </c>
    </row>
    <row r="168" ht="20.1" customHeight="1" spans="1:2">
      <c r="A168" s="159" t="s">
        <v>1527</v>
      </c>
      <c r="B168" s="158">
        <f>SUM(B169:B170)</f>
        <v>0</v>
      </c>
    </row>
    <row r="169" ht="20.1" customHeight="1" spans="1:2">
      <c r="A169" s="159" t="s">
        <v>1528</v>
      </c>
      <c r="B169" s="158"/>
    </row>
    <row r="170" ht="20.1" customHeight="1" spans="1:2">
      <c r="A170" s="159" t="s">
        <v>1529</v>
      </c>
      <c r="B170" s="158"/>
    </row>
    <row r="171" ht="20.1" customHeight="1" spans="1:2">
      <c r="A171" s="156" t="s">
        <v>1530</v>
      </c>
      <c r="B171" s="158">
        <f>B172+B176+B185</f>
        <v>824</v>
      </c>
    </row>
    <row r="172" ht="20.1" customHeight="1" spans="1:2">
      <c r="A172" s="159" t="s">
        <v>1531</v>
      </c>
      <c r="B172" s="158">
        <f>SUM(B173:B175)</f>
        <v>0</v>
      </c>
    </row>
    <row r="173" ht="20.1" customHeight="1" spans="1:2">
      <c r="A173" s="159" t="s">
        <v>1532</v>
      </c>
      <c r="B173" s="158"/>
    </row>
    <row r="174" ht="20.1" customHeight="1" spans="1:2">
      <c r="A174" s="159" t="s">
        <v>1533</v>
      </c>
      <c r="B174" s="158"/>
    </row>
    <row r="175" ht="20.1" customHeight="1" spans="1:2">
      <c r="A175" s="159" t="s">
        <v>1534</v>
      </c>
      <c r="B175" s="158"/>
    </row>
    <row r="176" ht="20.1" customHeight="1" spans="1:2">
      <c r="A176" s="159" t="s">
        <v>1535</v>
      </c>
      <c r="B176" s="158">
        <f>SUM(B177:B184)</f>
        <v>4</v>
      </c>
    </row>
    <row r="177" ht="20.1" customHeight="1" spans="1:2">
      <c r="A177" s="159" t="s">
        <v>1536</v>
      </c>
      <c r="B177" s="158"/>
    </row>
    <row r="178" ht="20.1" customHeight="1" spans="1:2">
      <c r="A178" s="159" t="s">
        <v>1537</v>
      </c>
      <c r="B178" s="158"/>
    </row>
    <row r="179" ht="20.1" customHeight="1" spans="1:2">
      <c r="A179" s="159" t="s">
        <v>1538</v>
      </c>
      <c r="B179" s="158">
        <v>4</v>
      </c>
    </row>
    <row r="180" ht="20.1" customHeight="1" spans="1:2">
      <c r="A180" s="159" t="s">
        <v>1539</v>
      </c>
      <c r="B180" s="158"/>
    </row>
    <row r="181" ht="20.1" customHeight="1" spans="1:2">
      <c r="A181" s="159" t="s">
        <v>1540</v>
      </c>
      <c r="B181" s="158"/>
    </row>
    <row r="182" ht="20.1" customHeight="1" spans="1:2">
      <c r="A182" s="159" t="s">
        <v>1541</v>
      </c>
      <c r="B182" s="158"/>
    </row>
    <row r="183" ht="20.1" customHeight="1" spans="1:2">
      <c r="A183" s="159" t="s">
        <v>1542</v>
      </c>
      <c r="B183" s="158"/>
    </row>
    <row r="184" ht="20.1" customHeight="1" spans="1:2">
      <c r="A184" s="159" t="s">
        <v>1543</v>
      </c>
      <c r="B184" s="158"/>
    </row>
    <row r="185" ht="20.1" customHeight="1" spans="1:2">
      <c r="A185" s="159" t="s">
        <v>1544</v>
      </c>
      <c r="B185" s="158">
        <f>SUM(B186:B195)</f>
        <v>820</v>
      </c>
    </row>
    <row r="186" ht="20.1" customHeight="1" spans="1:2">
      <c r="A186" s="159" t="s">
        <v>1545</v>
      </c>
      <c r="B186" s="158">
        <v>76</v>
      </c>
    </row>
    <row r="187" ht="20.1" customHeight="1" spans="1:2">
      <c r="A187" s="159" t="s">
        <v>1546</v>
      </c>
      <c r="B187" s="158">
        <v>658</v>
      </c>
    </row>
    <row r="188" ht="20.1" customHeight="1" spans="1:2">
      <c r="A188" s="159" t="s">
        <v>1547</v>
      </c>
      <c r="B188" s="158"/>
    </row>
    <row r="189" ht="20.1" customHeight="1" spans="1:2">
      <c r="A189" s="159" t="s">
        <v>1548</v>
      </c>
      <c r="B189" s="158"/>
    </row>
    <row r="190" ht="20.1" customHeight="1" spans="1:2">
      <c r="A190" s="159" t="s">
        <v>1549</v>
      </c>
      <c r="B190" s="158">
        <v>39</v>
      </c>
    </row>
    <row r="191" ht="20.1" customHeight="1" spans="1:2">
      <c r="A191" s="159" t="s">
        <v>1550</v>
      </c>
      <c r="B191" s="158"/>
    </row>
    <row r="192" ht="20.1" customHeight="1" spans="1:2">
      <c r="A192" s="159" t="s">
        <v>1551</v>
      </c>
      <c r="B192" s="158"/>
    </row>
    <row r="193" ht="20.1" customHeight="1" spans="1:2">
      <c r="A193" s="159" t="s">
        <v>1552</v>
      </c>
      <c r="B193" s="158"/>
    </row>
    <row r="194" ht="20.1" customHeight="1" spans="1:2">
      <c r="A194" s="159" t="s">
        <v>1553</v>
      </c>
      <c r="B194" s="158">
        <v>5</v>
      </c>
    </row>
    <row r="195" ht="20.1" customHeight="1" spans="1:2">
      <c r="A195" s="159" t="s">
        <v>1554</v>
      </c>
      <c r="B195" s="158">
        <v>42</v>
      </c>
    </row>
    <row r="196" ht="20.1" customHeight="1" spans="1:2">
      <c r="A196" s="156" t="s">
        <v>1555</v>
      </c>
      <c r="B196" s="158">
        <f>SUM(B197:B212)</f>
        <v>2950</v>
      </c>
    </row>
    <row r="197" ht="20.1" customHeight="1" spans="1:2">
      <c r="A197" s="156" t="s">
        <v>1556</v>
      </c>
      <c r="B197" s="158"/>
    </row>
    <row r="198" ht="20.1" customHeight="1" spans="1:2">
      <c r="A198" s="156" t="s">
        <v>1557</v>
      </c>
      <c r="B198" s="158"/>
    </row>
    <row r="199" ht="20.1" customHeight="1" spans="1:2">
      <c r="A199" s="156" t="s">
        <v>1558</v>
      </c>
      <c r="B199" s="158"/>
    </row>
    <row r="200" ht="20.1" customHeight="1" spans="1:2">
      <c r="A200" s="156" t="s">
        <v>1559</v>
      </c>
      <c r="B200" s="158">
        <v>2950</v>
      </c>
    </row>
    <row r="201" ht="20.1" customHeight="1" spans="1:2">
      <c r="A201" s="156" t="s">
        <v>1560</v>
      </c>
      <c r="B201" s="158"/>
    </row>
    <row r="202" ht="20.1" customHeight="1" spans="1:2">
      <c r="A202" s="156" t="s">
        <v>1561</v>
      </c>
      <c r="B202" s="158"/>
    </row>
    <row r="203" ht="20.1" customHeight="1" spans="1:2">
      <c r="A203" s="156" t="s">
        <v>1562</v>
      </c>
      <c r="B203" s="158"/>
    </row>
    <row r="204" ht="20.1" customHeight="1" spans="1:2">
      <c r="A204" s="156" t="s">
        <v>1563</v>
      </c>
      <c r="B204" s="158"/>
    </row>
    <row r="205" ht="20.1" customHeight="1" spans="1:2">
      <c r="A205" s="156" t="s">
        <v>1564</v>
      </c>
      <c r="B205" s="158"/>
    </row>
    <row r="206" ht="20.1" customHeight="1" spans="1:2">
      <c r="A206" s="156" t="s">
        <v>1565</v>
      </c>
      <c r="B206" s="158"/>
    </row>
    <row r="207" ht="20.1" customHeight="1" spans="1:2">
      <c r="A207" s="156" t="s">
        <v>1566</v>
      </c>
      <c r="B207" s="158"/>
    </row>
    <row r="208" ht="20.1" customHeight="1" spans="1:2">
      <c r="A208" s="156" t="s">
        <v>1567</v>
      </c>
      <c r="B208" s="158"/>
    </row>
    <row r="209" ht="20.1" customHeight="1" spans="1:2">
      <c r="A209" s="156" t="s">
        <v>1568</v>
      </c>
      <c r="B209" s="158"/>
    </row>
    <row r="210" ht="20.1" customHeight="1" spans="1:2">
      <c r="A210" s="156" t="s">
        <v>1569</v>
      </c>
      <c r="B210" s="161"/>
    </row>
    <row r="211" ht="20.1" customHeight="1" spans="1:2">
      <c r="A211" s="156" t="s">
        <v>1570</v>
      </c>
      <c r="B211" s="161"/>
    </row>
    <row r="212" ht="20.1" customHeight="1" spans="1:2">
      <c r="A212" s="156" t="s">
        <v>1571</v>
      </c>
      <c r="B212" s="155"/>
    </row>
    <row r="213" ht="20.1" customHeight="1" spans="1:2">
      <c r="A213" s="156" t="s">
        <v>1572</v>
      </c>
      <c r="B213" s="155">
        <f>SUM(B214:B229)</f>
        <v>0</v>
      </c>
    </row>
    <row r="214" ht="20.1" customHeight="1" spans="1:2">
      <c r="A214" s="156" t="s">
        <v>1573</v>
      </c>
      <c r="B214" s="155"/>
    </row>
    <row r="215" ht="20.1" customHeight="1" spans="1:2">
      <c r="A215" s="156" t="s">
        <v>1574</v>
      </c>
      <c r="B215" s="155"/>
    </row>
    <row r="216" ht="20.1" customHeight="1" spans="1:2">
      <c r="A216" s="156" t="s">
        <v>1575</v>
      </c>
      <c r="B216" s="155"/>
    </row>
    <row r="217" ht="20.1" customHeight="1" spans="1:2">
      <c r="A217" s="156" t="s">
        <v>1576</v>
      </c>
      <c r="B217" s="155"/>
    </row>
    <row r="218" ht="20.1" customHeight="1" spans="1:2">
      <c r="A218" s="156" t="s">
        <v>1577</v>
      </c>
      <c r="B218" s="155"/>
    </row>
    <row r="219" ht="20.1" customHeight="1" spans="1:2">
      <c r="A219" s="156" t="s">
        <v>1578</v>
      </c>
      <c r="B219" s="155"/>
    </row>
    <row r="220" ht="20.1" customHeight="1" spans="1:2">
      <c r="A220" s="156" t="s">
        <v>1579</v>
      </c>
      <c r="B220" s="155"/>
    </row>
    <row r="221" ht="20.1" customHeight="1" spans="1:2">
      <c r="A221" s="156" t="s">
        <v>1580</v>
      </c>
      <c r="B221" s="155"/>
    </row>
    <row r="222" ht="20.1" customHeight="1" spans="1:2">
      <c r="A222" s="156" t="s">
        <v>1581</v>
      </c>
      <c r="B222" s="155"/>
    </row>
    <row r="223" ht="20.1" customHeight="1" spans="1:2">
      <c r="A223" s="156" t="s">
        <v>1582</v>
      </c>
      <c r="B223" s="155"/>
    </row>
    <row r="224" ht="20.1" customHeight="1" spans="1:2">
      <c r="A224" s="156" t="s">
        <v>1583</v>
      </c>
      <c r="B224" s="155"/>
    </row>
    <row r="225" ht="20.1" customHeight="1" spans="1:2">
      <c r="A225" s="156" t="s">
        <v>1584</v>
      </c>
      <c r="B225" s="155"/>
    </row>
    <row r="226" ht="20.1" customHeight="1" spans="1:2">
      <c r="A226" s="156" t="s">
        <v>1585</v>
      </c>
      <c r="B226" s="155"/>
    </row>
    <row r="227" ht="20.1" customHeight="1" spans="1:2">
      <c r="A227" s="156" t="s">
        <v>1586</v>
      </c>
      <c r="B227" s="155"/>
    </row>
    <row r="228" ht="20.1" customHeight="1" spans="1:2">
      <c r="A228" s="156" t="s">
        <v>1587</v>
      </c>
      <c r="B228" s="155"/>
    </row>
    <row r="229" ht="20.1" customHeight="1" spans="1:2">
      <c r="A229" s="156" t="s">
        <v>1588</v>
      </c>
      <c r="B229" s="155"/>
    </row>
    <row r="230" ht="20.1" customHeight="1" spans="1:2">
      <c r="A230" s="156" t="s">
        <v>1589</v>
      </c>
      <c r="B230" s="155">
        <f>B231+B244</f>
        <v>0</v>
      </c>
    </row>
    <row r="231" ht="20.1" customHeight="1" spans="1:2">
      <c r="A231" s="156" t="s">
        <v>1590</v>
      </c>
      <c r="B231" s="155">
        <f>SUM(B232:B243)</f>
        <v>0</v>
      </c>
    </row>
    <row r="232" ht="20.1" customHeight="1" spans="1:2">
      <c r="A232" s="156" t="s">
        <v>1591</v>
      </c>
      <c r="B232" s="155"/>
    </row>
    <row r="233" ht="20.1" customHeight="1" spans="1:2">
      <c r="A233" s="156" t="s">
        <v>1592</v>
      </c>
      <c r="B233" s="155"/>
    </row>
    <row r="234" ht="20.1" customHeight="1" spans="1:2">
      <c r="A234" s="156" t="s">
        <v>1593</v>
      </c>
      <c r="B234" s="155"/>
    </row>
    <row r="235" ht="20.1" customHeight="1" spans="1:2">
      <c r="A235" s="156" t="s">
        <v>1594</v>
      </c>
      <c r="B235" s="155"/>
    </row>
    <row r="236" ht="20.1" customHeight="1" spans="1:2">
      <c r="A236" s="156" t="s">
        <v>1595</v>
      </c>
      <c r="B236" s="155"/>
    </row>
    <row r="237" ht="20.1" customHeight="1" spans="1:2">
      <c r="A237" s="156" t="s">
        <v>1596</v>
      </c>
      <c r="B237" s="155"/>
    </row>
    <row r="238" ht="20.1" customHeight="1" spans="1:2">
      <c r="A238" s="156" t="s">
        <v>1597</v>
      </c>
      <c r="B238" s="155"/>
    </row>
    <row r="239" ht="20.1" customHeight="1" spans="1:2">
      <c r="A239" s="156" t="s">
        <v>1598</v>
      </c>
      <c r="B239" s="155"/>
    </row>
    <row r="240" ht="20.1" customHeight="1" spans="1:2">
      <c r="A240" s="156" t="s">
        <v>1599</v>
      </c>
      <c r="B240" s="155"/>
    </row>
    <row r="241" ht="20.1" customHeight="1" spans="1:2">
      <c r="A241" s="156" t="s">
        <v>1600</v>
      </c>
      <c r="B241" s="155"/>
    </row>
    <row r="242" ht="20.1" customHeight="1" spans="1:2">
      <c r="A242" s="156" t="s">
        <v>1601</v>
      </c>
      <c r="B242" s="155"/>
    </row>
    <row r="243" ht="20.1" customHeight="1" spans="1:2">
      <c r="A243" s="156" t="s">
        <v>1602</v>
      </c>
      <c r="B243" s="155"/>
    </row>
    <row r="244" ht="20.1" customHeight="1" spans="1:2">
      <c r="A244" s="156" t="s">
        <v>1603</v>
      </c>
      <c r="B244" s="155">
        <f>SUM(B245:B250)</f>
        <v>0</v>
      </c>
    </row>
    <row r="245" ht="20.1" customHeight="1" spans="1:2">
      <c r="A245" s="156" t="s">
        <v>878</v>
      </c>
      <c r="B245" s="155"/>
    </row>
    <row r="246" ht="20.1" customHeight="1" spans="1:2">
      <c r="A246" s="156" t="s">
        <v>923</v>
      </c>
      <c r="B246" s="155"/>
    </row>
    <row r="247" ht="20.1" customHeight="1" spans="1:2">
      <c r="A247" s="156" t="s">
        <v>1604</v>
      </c>
      <c r="B247" s="155"/>
    </row>
    <row r="248" ht="20.1" customHeight="1" spans="1:2">
      <c r="A248" s="156" t="s">
        <v>1605</v>
      </c>
      <c r="B248" s="155"/>
    </row>
    <row r="249" ht="20.1" customHeight="1" spans="1:2">
      <c r="A249" s="156" t="s">
        <v>1606</v>
      </c>
      <c r="B249" s="161"/>
    </row>
    <row r="250" ht="20.1" customHeight="1" spans="1:2">
      <c r="A250" s="156" t="s">
        <v>1607</v>
      </c>
      <c r="B250" s="161"/>
    </row>
    <row r="251" ht="20.1" customHeight="1" spans="1:2">
      <c r="A251" s="162"/>
      <c r="B251" s="161"/>
    </row>
    <row r="252" ht="20.1" customHeight="1" spans="1:2">
      <c r="A252" s="162"/>
      <c r="B252" s="161"/>
    </row>
    <row r="253" ht="20.1" customHeight="1" spans="1:2">
      <c r="A253" s="162"/>
      <c r="B253" s="161"/>
    </row>
    <row r="254" ht="20.1" customHeight="1" spans="1:2">
      <c r="A254" s="162"/>
      <c r="B254" s="161"/>
    </row>
    <row r="255" ht="20.1" customHeight="1" spans="1:2">
      <c r="A255" s="162"/>
      <c r="B255" s="161"/>
    </row>
    <row r="256" ht="20.1" customHeight="1" spans="1:2">
      <c r="A256" s="151" t="s">
        <v>1608</v>
      </c>
      <c r="B256" s="151">
        <v>74278</v>
      </c>
    </row>
    <row r="257" ht="20.1" customHeight="1" spans="1:2">
      <c r="A257" s="162" t="s">
        <v>1123</v>
      </c>
      <c r="B257" s="161">
        <f>B258+B261+B262+B263+B264</f>
        <v>43160</v>
      </c>
    </row>
    <row r="258" ht="20.1" customHeight="1" spans="1:2">
      <c r="A258" s="162" t="s">
        <v>1609</v>
      </c>
      <c r="B258" s="161">
        <f>B259+B260</f>
        <v>15</v>
      </c>
    </row>
    <row r="259" ht="20.1" customHeight="1" spans="1:2">
      <c r="A259" s="162" t="s">
        <v>1610</v>
      </c>
      <c r="B259" s="161"/>
    </row>
    <row r="260" ht="20.1" customHeight="1" spans="1:2">
      <c r="A260" s="162" t="s">
        <v>1611</v>
      </c>
      <c r="B260" s="161">
        <v>15</v>
      </c>
    </row>
    <row r="261" ht="20.1" customHeight="1" spans="1:2">
      <c r="A261" s="162" t="s">
        <v>1612</v>
      </c>
      <c r="B261" s="161">
        <v>38320</v>
      </c>
    </row>
    <row r="262" ht="20.1" customHeight="1" spans="1:2">
      <c r="A262" s="162" t="s">
        <v>1613</v>
      </c>
      <c r="B262" s="161">
        <v>4825</v>
      </c>
    </row>
    <row r="263" ht="20.1" customHeight="1" spans="1:2">
      <c r="A263" s="162" t="s">
        <v>1614</v>
      </c>
      <c r="B263" s="161"/>
    </row>
    <row r="264" ht="20.1" customHeight="1" spans="1:2">
      <c r="A264" s="162" t="s">
        <v>1615</v>
      </c>
      <c r="B264" s="161"/>
    </row>
    <row r="265" ht="20.1" customHeight="1" spans="1:2">
      <c r="A265" s="162"/>
      <c r="B265" s="161"/>
    </row>
    <row r="266" ht="20.1" customHeight="1" spans="1:2">
      <c r="A266" s="162"/>
      <c r="B266" s="161"/>
    </row>
    <row r="267" ht="20.1" customHeight="1" spans="1:2">
      <c r="A267" s="162"/>
      <c r="B267" s="161"/>
    </row>
    <row r="268" ht="20.1" customHeight="1" spans="1:2">
      <c r="A268" s="162"/>
      <c r="B268" s="161"/>
    </row>
    <row r="269" ht="20.1" customHeight="1" spans="1:2">
      <c r="A269" s="151" t="s">
        <v>1209</v>
      </c>
      <c r="B269" s="151">
        <f>B256+B257</f>
        <v>117438</v>
      </c>
    </row>
    <row r="273" spans="2:2">
      <c r="B273" s="144">
        <f>表11.政府性基金预算收入表!B46-B269</f>
        <v>0</v>
      </c>
    </row>
  </sheetData>
  <mergeCells count="1">
    <mergeCell ref="A2:B2"/>
  </mergeCells>
  <printOptions horizontalCentered="1"/>
  <pageMargins left="0.747916666666667" right="0.747916666666667" top="0.786805555555556" bottom="0.708333333333333"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0"/>
  <sheetViews>
    <sheetView showGridLines="0" showZeros="0" workbookViewId="0">
      <pane ySplit="4" topLeftCell="A230" activePane="bottomLeft" state="frozen"/>
      <selection/>
      <selection pane="bottomLeft" activeCell="A245" sqref="A245"/>
    </sheetView>
  </sheetViews>
  <sheetFormatPr defaultColWidth="9" defaultRowHeight="15.75" outlineLevelCol="1"/>
  <cols>
    <col min="1" max="1" width="65.75" style="143" customWidth="1"/>
    <col min="2" max="2" width="13.875" style="144" customWidth="1"/>
    <col min="3" max="16384" width="9" style="143"/>
  </cols>
  <sheetData>
    <row r="1" ht="27.75" customHeight="1" spans="1:1">
      <c r="A1" s="145" t="s">
        <v>1616</v>
      </c>
    </row>
    <row r="2" ht="27.75" customHeight="1" spans="1:2">
      <c r="A2" s="146" t="s">
        <v>1617</v>
      </c>
      <c r="B2" s="146"/>
    </row>
    <row r="3" ht="27.75" customHeight="1" spans="1:2">
      <c r="A3" s="147" t="s">
        <v>1085</v>
      </c>
      <c r="B3" s="147"/>
    </row>
    <row r="4" ht="27.75" customHeight="1" spans="1:2">
      <c r="A4" s="148"/>
      <c r="B4" s="149" t="s">
        <v>1086</v>
      </c>
    </row>
    <row r="5" ht="20.1" customHeight="1" spans="1:2">
      <c r="A5" s="150" t="s">
        <v>1398</v>
      </c>
      <c r="B5" s="151" t="s">
        <v>39</v>
      </c>
    </row>
    <row r="6" ht="20.1" customHeight="1" spans="1:2">
      <c r="A6" s="152" t="s">
        <v>1399</v>
      </c>
      <c r="B6" s="153">
        <f>B7+B13+B19</f>
        <v>0</v>
      </c>
    </row>
    <row r="7" ht="20.1" customHeight="1" spans="1:2">
      <c r="A7" s="154" t="s">
        <v>1400</v>
      </c>
      <c r="B7" s="155">
        <f>SUM(B8:B12)</f>
        <v>0</v>
      </c>
    </row>
    <row r="8" ht="20.1" customHeight="1" spans="1:2">
      <c r="A8" s="156" t="s">
        <v>1401</v>
      </c>
      <c r="B8" s="155"/>
    </row>
    <row r="9" ht="20.1" customHeight="1" spans="1:2">
      <c r="A9" s="156" t="s">
        <v>1402</v>
      </c>
      <c r="B9" s="155"/>
    </row>
    <row r="10" ht="20.1" customHeight="1" spans="1:2">
      <c r="A10" s="156" t="s">
        <v>1403</v>
      </c>
      <c r="B10" s="155"/>
    </row>
    <row r="11" ht="20.1" customHeight="1" spans="1:2">
      <c r="A11" s="156" t="s">
        <v>1404</v>
      </c>
      <c r="B11" s="155"/>
    </row>
    <row r="12" ht="20.1" customHeight="1" spans="1:2">
      <c r="A12" s="156" t="s">
        <v>1405</v>
      </c>
      <c r="B12" s="155"/>
    </row>
    <row r="13" ht="20.1" customHeight="1" spans="1:2">
      <c r="A13" s="154" t="s">
        <v>1406</v>
      </c>
      <c r="B13" s="155">
        <f>SUM(B14:B18)</f>
        <v>0</v>
      </c>
    </row>
    <row r="14" ht="20.1" customHeight="1" spans="1:2">
      <c r="A14" s="154" t="s">
        <v>1407</v>
      </c>
      <c r="B14" s="155"/>
    </row>
    <row r="15" ht="20.1" customHeight="1" spans="1:2">
      <c r="A15" s="154" t="s">
        <v>1408</v>
      </c>
      <c r="B15" s="155"/>
    </row>
    <row r="16" ht="20.1" customHeight="1" spans="1:2">
      <c r="A16" s="154" t="s">
        <v>1409</v>
      </c>
      <c r="B16" s="155"/>
    </row>
    <row r="17" ht="20.1" customHeight="1" spans="1:2">
      <c r="A17" s="154" t="s">
        <v>1410</v>
      </c>
      <c r="B17" s="155"/>
    </row>
    <row r="18" ht="20.1" customHeight="1" spans="1:2">
      <c r="A18" s="154" t="s">
        <v>1411</v>
      </c>
      <c r="B18" s="155"/>
    </row>
    <row r="19" ht="20.1" customHeight="1" spans="1:2">
      <c r="A19" s="154" t="s">
        <v>1412</v>
      </c>
      <c r="B19" s="155">
        <f>SUM(B20:B21)</f>
        <v>0</v>
      </c>
    </row>
    <row r="20" ht="20.1" customHeight="1" spans="1:2">
      <c r="A20" s="157" t="s">
        <v>1413</v>
      </c>
      <c r="B20" s="155"/>
    </row>
    <row r="21" ht="20.1" customHeight="1" spans="1:2">
      <c r="A21" s="157" t="s">
        <v>1414</v>
      </c>
      <c r="B21" s="155"/>
    </row>
    <row r="22" ht="20.1" customHeight="1" spans="1:2">
      <c r="A22" s="152" t="s">
        <v>1415</v>
      </c>
      <c r="B22" s="158">
        <f>B23+B27+B31</f>
        <v>4308</v>
      </c>
    </row>
    <row r="23" ht="20.1" customHeight="1" spans="1:2">
      <c r="A23" s="156" t="s">
        <v>1416</v>
      </c>
      <c r="B23" s="158">
        <f>SUM(B24:B26)</f>
        <v>4308</v>
      </c>
    </row>
    <row r="24" ht="20.1" customHeight="1" spans="1:2">
      <c r="A24" s="156" t="s">
        <v>1417</v>
      </c>
      <c r="B24" s="158">
        <v>2856</v>
      </c>
    </row>
    <row r="25" ht="20.1" customHeight="1" spans="1:2">
      <c r="A25" s="156" t="s">
        <v>1418</v>
      </c>
      <c r="B25" s="158">
        <v>1452</v>
      </c>
    </row>
    <row r="26" ht="20.1" customHeight="1" spans="1:2">
      <c r="A26" s="156" t="s">
        <v>1419</v>
      </c>
      <c r="B26" s="158"/>
    </row>
    <row r="27" ht="20.1" customHeight="1" spans="1:2">
      <c r="A27" s="156" t="s">
        <v>1420</v>
      </c>
      <c r="B27" s="158">
        <f>SUM(B28:B30)</f>
        <v>0</v>
      </c>
    </row>
    <row r="28" ht="20.1" customHeight="1" spans="1:2">
      <c r="A28" s="156" t="s">
        <v>1417</v>
      </c>
      <c r="B28" s="158"/>
    </row>
    <row r="29" ht="20.1" customHeight="1" spans="1:2">
      <c r="A29" s="156" t="s">
        <v>1418</v>
      </c>
      <c r="B29" s="158"/>
    </row>
    <row r="30" ht="20.1" customHeight="1" spans="1:2">
      <c r="A30" s="159" t="s">
        <v>1421</v>
      </c>
      <c r="B30" s="158"/>
    </row>
    <row r="31" ht="20.1" customHeight="1" spans="1:2">
      <c r="A31" s="154" t="s">
        <v>1422</v>
      </c>
      <c r="B31" s="158">
        <f>SUM(B32:B33)</f>
        <v>0</v>
      </c>
    </row>
    <row r="32" ht="20.1" customHeight="1" spans="1:2">
      <c r="A32" s="157" t="s">
        <v>1418</v>
      </c>
      <c r="B32" s="158"/>
    </row>
    <row r="33" ht="20.1" customHeight="1" spans="1:2">
      <c r="A33" s="157" t="s">
        <v>1423</v>
      </c>
      <c r="B33" s="158"/>
    </row>
    <row r="34" ht="20.1" customHeight="1" spans="1:2">
      <c r="A34" s="152" t="s">
        <v>1424</v>
      </c>
      <c r="B34" s="158">
        <f>B35+B40</f>
        <v>0</v>
      </c>
    </row>
    <row r="35" ht="20.1" customHeight="1" spans="1:2">
      <c r="A35" s="152" t="s">
        <v>1425</v>
      </c>
      <c r="B35" s="158">
        <f>SUM(B36:B39)</f>
        <v>0</v>
      </c>
    </row>
    <row r="36" ht="20.1" customHeight="1" spans="1:2">
      <c r="A36" s="152" t="s">
        <v>1426</v>
      </c>
      <c r="B36" s="158"/>
    </row>
    <row r="37" ht="20.1" customHeight="1" spans="1:2">
      <c r="A37" s="152" t="s">
        <v>1427</v>
      </c>
      <c r="B37" s="158"/>
    </row>
    <row r="38" s="142" customFormat="1" ht="20.1" customHeight="1" spans="1:2">
      <c r="A38" s="152" t="s">
        <v>1428</v>
      </c>
      <c r="B38" s="158"/>
    </row>
    <row r="39" ht="20.1" customHeight="1" spans="1:2">
      <c r="A39" s="152" t="s">
        <v>1429</v>
      </c>
      <c r="B39" s="158"/>
    </row>
    <row r="40" ht="20.1" customHeight="1" spans="1:2">
      <c r="A40" s="152" t="s">
        <v>1430</v>
      </c>
      <c r="B40" s="158">
        <f>SUM(B41:B44)</f>
        <v>0</v>
      </c>
    </row>
    <row r="41" ht="20.1" customHeight="1" spans="1:2">
      <c r="A41" s="152" t="s">
        <v>1431</v>
      </c>
      <c r="B41" s="158"/>
    </row>
    <row r="42" ht="20.1" customHeight="1" spans="1:2">
      <c r="A42" s="152" t="s">
        <v>1432</v>
      </c>
      <c r="B42" s="158"/>
    </row>
    <row r="43" ht="20.1" customHeight="1" spans="1:2">
      <c r="A43" s="152" t="s">
        <v>1433</v>
      </c>
      <c r="B43" s="158"/>
    </row>
    <row r="44" ht="20.1" customHeight="1" spans="1:2">
      <c r="A44" s="152" t="s">
        <v>1434</v>
      </c>
      <c r="B44" s="158"/>
    </row>
    <row r="45" ht="20.1" customHeight="1" spans="1:2">
      <c r="A45" s="152" t="s">
        <v>1435</v>
      </c>
      <c r="B45" s="158">
        <f>B46+B59+B63+B64+B70+B74+B78+B82+B88+B91</f>
        <v>62586</v>
      </c>
    </row>
    <row r="46" ht="20.1" customHeight="1" spans="1:2">
      <c r="A46" s="152" t="s">
        <v>1436</v>
      </c>
      <c r="B46" s="158">
        <f>SUM(B47:B58)</f>
        <v>60650</v>
      </c>
    </row>
    <row r="47" ht="20.1" customHeight="1" spans="1:2">
      <c r="A47" s="159" t="s">
        <v>1437</v>
      </c>
      <c r="B47" s="158">
        <v>28950</v>
      </c>
    </row>
    <row r="48" ht="20.1" customHeight="1" spans="1:2">
      <c r="A48" s="159" t="s">
        <v>1438</v>
      </c>
      <c r="B48" s="158"/>
    </row>
    <row r="49" ht="20.1" customHeight="1" spans="1:2">
      <c r="A49" s="159" t="s">
        <v>1439</v>
      </c>
      <c r="B49" s="158"/>
    </row>
    <row r="50" ht="20.1" customHeight="1" spans="1:2">
      <c r="A50" s="159" t="s">
        <v>1440</v>
      </c>
      <c r="B50" s="158"/>
    </row>
    <row r="51" ht="20.1" customHeight="1" spans="1:2">
      <c r="A51" s="159" t="s">
        <v>1441</v>
      </c>
      <c r="B51" s="158"/>
    </row>
    <row r="52" ht="20.1" customHeight="1" spans="1:2">
      <c r="A52" s="159" t="s">
        <v>1442</v>
      </c>
      <c r="B52" s="158"/>
    </row>
    <row r="53" ht="20.1" customHeight="1" spans="1:2">
      <c r="A53" s="159" t="s">
        <v>1443</v>
      </c>
      <c r="B53" s="158"/>
    </row>
    <row r="54" ht="20.1" customHeight="1" spans="1:2">
      <c r="A54" s="159" t="s">
        <v>1444</v>
      </c>
      <c r="B54" s="158"/>
    </row>
    <row r="55" ht="20.1" customHeight="1" spans="1:2">
      <c r="A55" s="159" t="s">
        <v>1445</v>
      </c>
      <c r="B55" s="158"/>
    </row>
    <row r="56" ht="20.1" customHeight="1" spans="1:2">
      <c r="A56" s="159" t="s">
        <v>1446</v>
      </c>
      <c r="B56" s="158"/>
    </row>
    <row r="57" ht="20.1" customHeight="1" spans="1:2">
      <c r="A57" s="159" t="s">
        <v>980</v>
      </c>
      <c r="B57" s="158"/>
    </row>
    <row r="58" ht="20.1" customHeight="1" spans="1:2">
      <c r="A58" s="159" t="s">
        <v>1447</v>
      </c>
      <c r="B58" s="158">
        <v>31700</v>
      </c>
    </row>
    <row r="59" ht="20.1" customHeight="1" spans="1:2">
      <c r="A59" s="152" t="s">
        <v>1448</v>
      </c>
      <c r="B59" s="158">
        <f>SUM(B60:B62)</f>
        <v>0</v>
      </c>
    </row>
    <row r="60" ht="20.1" customHeight="1" spans="1:2">
      <c r="A60" s="159" t="s">
        <v>1437</v>
      </c>
      <c r="B60" s="158"/>
    </row>
    <row r="61" ht="20.1" customHeight="1" spans="1:2">
      <c r="A61" s="159" t="s">
        <v>1438</v>
      </c>
      <c r="B61" s="158"/>
    </row>
    <row r="62" ht="20.1" customHeight="1" spans="1:2">
      <c r="A62" s="159" t="s">
        <v>1449</v>
      </c>
      <c r="B62" s="158"/>
    </row>
    <row r="63" ht="20.1" customHeight="1" spans="1:2">
      <c r="A63" s="152" t="s">
        <v>1450</v>
      </c>
      <c r="B63" s="158">
        <v>36</v>
      </c>
    </row>
    <row r="64" ht="20.1" customHeight="1" spans="1:2">
      <c r="A64" s="152" t="s">
        <v>1451</v>
      </c>
      <c r="B64" s="158">
        <f>SUM(B65:B69)</f>
        <v>1450</v>
      </c>
    </row>
    <row r="65" ht="20.1" customHeight="1" spans="1:2">
      <c r="A65" s="159" t="s">
        <v>1452</v>
      </c>
      <c r="B65" s="158"/>
    </row>
    <row r="66" ht="20.1" customHeight="1" spans="1:2">
      <c r="A66" s="159" t="s">
        <v>1453</v>
      </c>
      <c r="B66" s="158"/>
    </row>
    <row r="67" ht="20.1" customHeight="1" spans="1:2">
      <c r="A67" s="159" t="s">
        <v>1454</v>
      </c>
      <c r="B67" s="158"/>
    </row>
    <row r="68" ht="20.1" customHeight="1" spans="1:2">
      <c r="A68" s="159" t="s">
        <v>1455</v>
      </c>
      <c r="B68" s="158"/>
    </row>
    <row r="69" ht="20.1" customHeight="1" spans="1:2">
      <c r="A69" s="159" t="s">
        <v>1456</v>
      </c>
      <c r="B69" s="158">
        <v>1450</v>
      </c>
    </row>
    <row r="70" ht="20.1" customHeight="1" spans="1:2">
      <c r="A70" s="152" t="s">
        <v>1457</v>
      </c>
      <c r="B70" s="158">
        <f>SUM(B71:B73)</f>
        <v>450</v>
      </c>
    </row>
    <row r="71" ht="20.1" customHeight="1" spans="1:2">
      <c r="A71" s="152" t="s">
        <v>1458</v>
      </c>
      <c r="B71" s="158"/>
    </row>
    <row r="72" ht="20.1" customHeight="1" spans="1:2">
      <c r="A72" s="152" t="s">
        <v>1459</v>
      </c>
      <c r="B72" s="158"/>
    </row>
    <row r="73" ht="20.1" customHeight="1" spans="1:2">
      <c r="A73" s="152" t="s">
        <v>1460</v>
      </c>
      <c r="B73" s="158">
        <v>450</v>
      </c>
    </row>
    <row r="74" ht="20.1" customHeight="1" spans="1:2">
      <c r="A74" s="160" t="s">
        <v>1461</v>
      </c>
      <c r="B74" s="158">
        <f>SUM(B75:B77)</f>
        <v>0</v>
      </c>
    </row>
    <row r="75" ht="20.1" customHeight="1" spans="1:2">
      <c r="A75" s="157" t="s">
        <v>1437</v>
      </c>
      <c r="B75" s="158"/>
    </row>
    <row r="76" ht="20.1" customHeight="1" spans="1:2">
      <c r="A76" s="157" t="s">
        <v>1438</v>
      </c>
      <c r="B76" s="158"/>
    </row>
    <row r="77" ht="20.1" customHeight="1" spans="1:2">
      <c r="A77" s="157" t="s">
        <v>1462</v>
      </c>
      <c r="B77" s="158"/>
    </row>
    <row r="78" ht="20.1" customHeight="1" spans="1:2">
      <c r="A78" s="160" t="s">
        <v>1463</v>
      </c>
      <c r="B78" s="158">
        <f>SUM(B79:B81)</f>
        <v>0</v>
      </c>
    </row>
    <row r="79" ht="20.1" customHeight="1" spans="1:2">
      <c r="A79" s="157" t="s">
        <v>1437</v>
      </c>
      <c r="B79" s="158"/>
    </row>
    <row r="80" ht="20.1" customHeight="1" spans="1:2">
      <c r="A80" s="157" t="s">
        <v>1438</v>
      </c>
      <c r="B80" s="158"/>
    </row>
    <row r="81" ht="20.1" customHeight="1" spans="1:2">
      <c r="A81" s="157" t="s">
        <v>1464</v>
      </c>
      <c r="B81" s="158"/>
    </row>
    <row r="82" ht="20.1" customHeight="1" spans="1:2">
      <c r="A82" s="160" t="s">
        <v>1465</v>
      </c>
      <c r="B82" s="158">
        <f>SUM(B83:B87)</f>
        <v>0</v>
      </c>
    </row>
    <row r="83" ht="20.1" customHeight="1" spans="1:2">
      <c r="A83" s="157" t="s">
        <v>1452</v>
      </c>
      <c r="B83" s="158"/>
    </row>
    <row r="84" ht="20.1" customHeight="1" spans="1:2">
      <c r="A84" s="157" t="s">
        <v>1453</v>
      </c>
      <c r="B84" s="158"/>
    </row>
    <row r="85" ht="20.1" customHeight="1" spans="1:2">
      <c r="A85" s="157" t="s">
        <v>1454</v>
      </c>
      <c r="B85" s="158"/>
    </row>
    <row r="86" ht="20.1" customHeight="1" spans="1:2">
      <c r="A86" s="157" t="s">
        <v>1455</v>
      </c>
      <c r="B86" s="158"/>
    </row>
    <row r="87" ht="20.1" customHeight="1" spans="1:2">
      <c r="A87" s="157" t="s">
        <v>1466</v>
      </c>
      <c r="B87" s="158"/>
    </row>
    <row r="88" ht="20.1" customHeight="1" spans="1:2">
      <c r="A88" s="160" t="s">
        <v>1467</v>
      </c>
      <c r="B88" s="158">
        <f>SUM(B89:B90)</f>
        <v>0</v>
      </c>
    </row>
    <row r="89" ht="20.1" customHeight="1" spans="1:2">
      <c r="A89" s="157" t="s">
        <v>1458</v>
      </c>
      <c r="B89" s="158"/>
    </row>
    <row r="90" ht="20.1" customHeight="1" spans="1:2">
      <c r="A90" s="157" t="s">
        <v>1468</v>
      </c>
      <c r="B90" s="158"/>
    </row>
    <row r="91" ht="20.1" customHeight="1" spans="1:2">
      <c r="A91" s="157" t="s">
        <v>1469</v>
      </c>
      <c r="B91" s="158">
        <f>SUM(B92:B99)</f>
        <v>0</v>
      </c>
    </row>
    <row r="92" ht="20.1" customHeight="1" spans="1:2">
      <c r="A92" s="157" t="s">
        <v>1437</v>
      </c>
      <c r="B92" s="158"/>
    </row>
    <row r="93" ht="20.1" customHeight="1" spans="1:2">
      <c r="A93" s="157" t="s">
        <v>1438</v>
      </c>
      <c r="B93" s="158"/>
    </row>
    <row r="94" ht="20.1" customHeight="1" spans="1:2">
      <c r="A94" s="157" t="s">
        <v>1439</v>
      </c>
      <c r="B94" s="158"/>
    </row>
    <row r="95" ht="20.1" customHeight="1" spans="1:2">
      <c r="A95" s="157" t="s">
        <v>1440</v>
      </c>
      <c r="B95" s="158"/>
    </row>
    <row r="96" ht="20.1" customHeight="1" spans="1:2">
      <c r="A96" s="157" t="s">
        <v>1443</v>
      </c>
      <c r="B96" s="158"/>
    </row>
    <row r="97" ht="20.1" customHeight="1" spans="1:2">
      <c r="A97" s="157" t="s">
        <v>1445</v>
      </c>
      <c r="B97" s="158"/>
    </row>
    <row r="98" ht="20.1" customHeight="1" spans="1:2">
      <c r="A98" s="157" t="s">
        <v>1446</v>
      </c>
      <c r="B98" s="158"/>
    </row>
    <row r="99" ht="20.1" customHeight="1" spans="1:2">
      <c r="A99" s="157" t="s">
        <v>1470</v>
      </c>
      <c r="B99" s="158"/>
    </row>
    <row r="100" ht="20.1" customHeight="1" spans="1:2">
      <c r="A100" s="152" t="s">
        <v>1471</v>
      </c>
      <c r="B100" s="158">
        <f>B101+B111+B106</f>
        <v>3610</v>
      </c>
    </row>
    <row r="101" ht="20.1" customHeight="1" spans="1:2">
      <c r="A101" s="159" t="s">
        <v>1472</v>
      </c>
      <c r="B101" s="158">
        <f>SUM(B102:B105)</f>
        <v>0</v>
      </c>
    </row>
    <row r="102" ht="20.1" customHeight="1" spans="1:2">
      <c r="A102" s="159" t="s">
        <v>1418</v>
      </c>
      <c r="B102" s="158"/>
    </row>
    <row r="103" ht="20.1" customHeight="1" spans="1:2">
      <c r="A103" s="159" t="s">
        <v>1473</v>
      </c>
      <c r="B103" s="158"/>
    </row>
    <row r="104" ht="20.1" customHeight="1" spans="1:2">
      <c r="A104" s="159" t="s">
        <v>1474</v>
      </c>
      <c r="B104" s="158"/>
    </row>
    <row r="105" ht="20.1" customHeight="1" spans="1:2">
      <c r="A105" s="159" t="s">
        <v>1475</v>
      </c>
      <c r="B105" s="158"/>
    </row>
    <row r="106" ht="20.1" customHeight="1" spans="1:2">
      <c r="A106" s="159" t="s">
        <v>1476</v>
      </c>
      <c r="B106" s="158">
        <f>SUM(B107:B110)</f>
        <v>0</v>
      </c>
    </row>
    <row r="107" ht="20.1" customHeight="1" spans="1:2">
      <c r="A107" s="159" t="s">
        <v>1418</v>
      </c>
      <c r="B107" s="158"/>
    </row>
    <row r="108" ht="20.1" customHeight="1" spans="1:2">
      <c r="A108" s="159" t="s">
        <v>1473</v>
      </c>
      <c r="B108" s="158"/>
    </row>
    <row r="109" ht="20.1" customHeight="1" spans="1:2">
      <c r="A109" s="159" t="s">
        <v>1477</v>
      </c>
      <c r="B109" s="158"/>
    </row>
    <row r="110" ht="20.1" customHeight="1" spans="1:2">
      <c r="A110" s="159" t="s">
        <v>1478</v>
      </c>
      <c r="B110" s="158"/>
    </row>
    <row r="111" ht="20.1" customHeight="1" spans="1:2">
      <c r="A111" s="159" t="s">
        <v>1479</v>
      </c>
      <c r="B111" s="158">
        <f>SUM(B112:B115)</f>
        <v>3610</v>
      </c>
    </row>
    <row r="112" ht="20.1" customHeight="1" spans="1:2">
      <c r="A112" s="159" t="s">
        <v>767</v>
      </c>
      <c r="B112" s="158"/>
    </row>
    <row r="113" ht="20.1" customHeight="1" spans="1:2">
      <c r="A113" s="159" t="s">
        <v>1480</v>
      </c>
      <c r="B113" s="158">
        <v>3610</v>
      </c>
    </row>
    <row r="114" ht="20.1" customHeight="1" spans="1:2">
      <c r="A114" s="159" t="s">
        <v>1481</v>
      </c>
      <c r="B114" s="158"/>
    </row>
    <row r="115" ht="20.1" customHeight="1" spans="1:2">
      <c r="A115" s="159" t="s">
        <v>1482</v>
      </c>
      <c r="B115" s="158"/>
    </row>
    <row r="116" ht="20.1" customHeight="1" spans="1:2">
      <c r="A116" s="156" t="s">
        <v>1483</v>
      </c>
      <c r="B116" s="158">
        <f>B117+B122+B127+B132+B141+B148+B157+B160+B163+B164</f>
        <v>0</v>
      </c>
    </row>
    <row r="117" ht="20.1" customHeight="1" spans="1:2">
      <c r="A117" s="159" t="s">
        <v>1484</v>
      </c>
      <c r="B117" s="158">
        <f>SUM(B118:B121)</f>
        <v>0</v>
      </c>
    </row>
    <row r="118" ht="20.1" customHeight="1" spans="1:2">
      <c r="A118" s="159" t="s">
        <v>798</v>
      </c>
      <c r="B118" s="158"/>
    </row>
    <row r="119" ht="20.1" customHeight="1" spans="1:2">
      <c r="A119" s="159" t="s">
        <v>799</v>
      </c>
      <c r="B119" s="158"/>
    </row>
    <row r="120" ht="20.1" customHeight="1" spans="1:2">
      <c r="A120" s="159" t="s">
        <v>1485</v>
      </c>
      <c r="B120" s="158"/>
    </row>
    <row r="121" ht="20.1" customHeight="1" spans="1:2">
      <c r="A121" s="159" t="s">
        <v>1486</v>
      </c>
      <c r="B121" s="158"/>
    </row>
    <row r="122" ht="20.1" customHeight="1" spans="1:2">
      <c r="A122" s="159" t="s">
        <v>1487</v>
      </c>
      <c r="B122" s="158">
        <f>SUM(B123:B126)</f>
        <v>0</v>
      </c>
    </row>
    <row r="123" ht="20.1" customHeight="1" spans="1:2">
      <c r="A123" s="159" t="s">
        <v>1485</v>
      </c>
      <c r="B123" s="158"/>
    </row>
    <row r="124" ht="20.1" customHeight="1" spans="1:2">
      <c r="A124" s="159" t="s">
        <v>1488</v>
      </c>
      <c r="B124" s="158"/>
    </row>
    <row r="125" ht="20.1" customHeight="1" spans="1:2">
      <c r="A125" s="159" t="s">
        <v>1489</v>
      </c>
      <c r="B125" s="158"/>
    </row>
    <row r="126" ht="20.1" customHeight="1" spans="1:2">
      <c r="A126" s="159" t="s">
        <v>1490</v>
      </c>
      <c r="B126" s="158"/>
    </row>
    <row r="127" ht="20.1" customHeight="1" spans="1:2">
      <c r="A127" s="159" t="s">
        <v>1491</v>
      </c>
      <c r="B127" s="158">
        <f>SUM(B128:B131)</f>
        <v>0</v>
      </c>
    </row>
    <row r="128" ht="20.1" customHeight="1" spans="1:2">
      <c r="A128" s="159" t="s">
        <v>805</v>
      </c>
      <c r="B128" s="158"/>
    </row>
    <row r="129" ht="20.1" customHeight="1" spans="1:2">
      <c r="A129" s="159" t="s">
        <v>1492</v>
      </c>
      <c r="B129" s="158"/>
    </row>
    <row r="130" ht="20.1" customHeight="1" spans="1:2">
      <c r="A130" s="159" t="s">
        <v>1493</v>
      </c>
      <c r="B130" s="158"/>
    </row>
    <row r="131" ht="20.1" customHeight="1" spans="1:2">
      <c r="A131" s="159" t="s">
        <v>1494</v>
      </c>
      <c r="B131" s="158"/>
    </row>
    <row r="132" ht="20.1" customHeight="1" spans="1:2">
      <c r="A132" s="159" t="s">
        <v>1495</v>
      </c>
      <c r="B132" s="158">
        <f>SUM(B133:B140)</f>
        <v>0</v>
      </c>
    </row>
    <row r="133" ht="20.1" customHeight="1" spans="1:2">
      <c r="A133" s="159" t="s">
        <v>1496</v>
      </c>
      <c r="B133" s="158"/>
    </row>
    <row r="134" ht="20.1" customHeight="1" spans="1:2">
      <c r="A134" s="159" t="s">
        <v>1497</v>
      </c>
      <c r="B134" s="158"/>
    </row>
    <row r="135" ht="20.1" customHeight="1" spans="1:2">
      <c r="A135" s="159" t="s">
        <v>1498</v>
      </c>
      <c r="B135" s="158"/>
    </row>
    <row r="136" ht="20.1" customHeight="1" spans="1:2">
      <c r="A136" s="159" t="s">
        <v>1499</v>
      </c>
      <c r="B136" s="158"/>
    </row>
    <row r="137" ht="20.1" customHeight="1" spans="1:2">
      <c r="A137" s="159" t="s">
        <v>1500</v>
      </c>
      <c r="B137" s="158"/>
    </row>
    <row r="138" ht="20.1" customHeight="1" spans="1:2">
      <c r="A138" s="159" t="s">
        <v>1501</v>
      </c>
      <c r="B138" s="158"/>
    </row>
    <row r="139" ht="20.1" customHeight="1" spans="1:2">
      <c r="A139" s="159" t="s">
        <v>1502</v>
      </c>
      <c r="B139" s="158"/>
    </row>
    <row r="140" ht="20.1" customHeight="1" spans="1:2">
      <c r="A140" s="159" t="s">
        <v>1503</v>
      </c>
      <c r="B140" s="158"/>
    </row>
    <row r="141" ht="20.1" customHeight="1" spans="1:2">
      <c r="A141" s="159" t="s">
        <v>1504</v>
      </c>
      <c r="B141" s="158">
        <f>SUM(B142:B147)</f>
        <v>0</v>
      </c>
    </row>
    <row r="142" ht="20.1" customHeight="1" spans="1:2">
      <c r="A142" s="159" t="s">
        <v>1505</v>
      </c>
      <c r="B142" s="158"/>
    </row>
    <row r="143" ht="20.1" customHeight="1" spans="1:2">
      <c r="A143" s="159" t="s">
        <v>1506</v>
      </c>
      <c r="B143" s="158"/>
    </row>
    <row r="144" ht="20.1" customHeight="1" spans="1:2">
      <c r="A144" s="159" t="s">
        <v>1507</v>
      </c>
      <c r="B144" s="158"/>
    </row>
    <row r="145" ht="20.1" customHeight="1" spans="1:2">
      <c r="A145" s="159" t="s">
        <v>1508</v>
      </c>
      <c r="B145" s="158"/>
    </row>
    <row r="146" ht="20.1" customHeight="1" spans="1:2">
      <c r="A146" s="159" t="s">
        <v>1509</v>
      </c>
      <c r="B146" s="158"/>
    </row>
    <row r="147" ht="20.1" customHeight="1" spans="1:2">
      <c r="A147" s="159" t="s">
        <v>1510</v>
      </c>
      <c r="B147" s="158"/>
    </row>
    <row r="148" ht="20.1" customHeight="1" spans="1:2">
      <c r="A148" s="159" t="s">
        <v>1511</v>
      </c>
      <c r="B148" s="158">
        <f>SUM(B149:B156)</f>
        <v>0</v>
      </c>
    </row>
    <row r="149" ht="20.1" customHeight="1" spans="1:2">
      <c r="A149" s="159" t="s">
        <v>1512</v>
      </c>
      <c r="B149" s="158"/>
    </row>
    <row r="150" ht="20.1" customHeight="1" spans="1:2">
      <c r="A150" s="159" t="s">
        <v>825</v>
      </c>
      <c r="B150" s="158"/>
    </row>
    <row r="151" ht="20.1" customHeight="1" spans="1:2">
      <c r="A151" s="159" t="s">
        <v>1513</v>
      </c>
      <c r="B151" s="158"/>
    </row>
    <row r="152" ht="20.1" customHeight="1" spans="1:2">
      <c r="A152" s="159" t="s">
        <v>1514</v>
      </c>
      <c r="B152" s="158"/>
    </row>
    <row r="153" ht="20.1" customHeight="1" spans="1:2">
      <c r="A153" s="159" t="s">
        <v>1515</v>
      </c>
      <c r="B153" s="158"/>
    </row>
    <row r="154" ht="20.1" customHeight="1" spans="1:2">
      <c r="A154" s="159" t="s">
        <v>1516</v>
      </c>
      <c r="B154" s="158"/>
    </row>
    <row r="155" ht="20.1" customHeight="1" spans="1:2">
      <c r="A155" s="159" t="s">
        <v>1517</v>
      </c>
      <c r="B155" s="158"/>
    </row>
    <row r="156" ht="20.1" customHeight="1" spans="1:2">
      <c r="A156" s="159" t="s">
        <v>1518</v>
      </c>
      <c r="B156" s="158"/>
    </row>
    <row r="157" ht="20.1" customHeight="1" spans="1:2">
      <c r="A157" s="159" t="s">
        <v>1519</v>
      </c>
      <c r="B157" s="158">
        <f>SUM(B158:B159)</f>
        <v>0</v>
      </c>
    </row>
    <row r="158" ht="20.1" customHeight="1" spans="1:2">
      <c r="A158" s="157" t="s">
        <v>798</v>
      </c>
      <c r="B158" s="158"/>
    </row>
    <row r="159" ht="20.1" customHeight="1" spans="1:2">
      <c r="A159" s="157" t="s">
        <v>1520</v>
      </c>
      <c r="B159" s="158"/>
    </row>
    <row r="160" ht="20.1" customHeight="1" spans="1:2">
      <c r="A160" s="159" t="s">
        <v>1521</v>
      </c>
      <c r="B160" s="158">
        <f>SUM(B161:B162)</f>
        <v>0</v>
      </c>
    </row>
    <row r="161" ht="20.1" customHeight="1" spans="1:2">
      <c r="A161" s="157" t="s">
        <v>798</v>
      </c>
      <c r="B161" s="158"/>
    </row>
    <row r="162" ht="20.1" customHeight="1" spans="1:2">
      <c r="A162" s="157" t="s">
        <v>1522</v>
      </c>
      <c r="B162" s="158"/>
    </row>
    <row r="163" ht="20.1" customHeight="1" spans="1:2">
      <c r="A163" s="159" t="s">
        <v>1523</v>
      </c>
      <c r="B163" s="158"/>
    </row>
    <row r="164" ht="20.1" customHeight="1" spans="1:2">
      <c r="A164" s="159" t="s">
        <v>1524</v>
      </c>
      <c r="B164" s="158">
        <f>SUM(B165:B167)</f>
        <v>0</v>
      </c>
    </row>
    <row r="165" ht="20.1" customHeight="1" spans="1:2">
      <c r="A165" s="157" t="s">
        <v>805</v>
      </c>
      <c r="B165" s="158"/>
    </row>
    <row r="166" ht="20.1" customHeight="1" spans="1:2">
      <c r="A166" s="157" t="s">
        <v>1493</v>
      </c>
      <c r="B166" s="158"/>
    </row>
    <row r="167" ht="20.1" customHeight="1" spans="1:2">
      <c r="A167" s="157" t="s">
        <v>1525</v>
      </c>
      <c r="B167" s="158"/>
    </row>
    <row r="168" ht="20.1" customHeight="1" spans="1:2">
      <c r="A168" s="156" t="s">
        <v>1526</v>
      </c>
      <c r="B168" s="158">
        <f>B169</f>
        <v>0</v>
      </c>
    </row>
    <row r="169" ht="20.1" customHeight="1" spans="1:2">
      <c r="A169" s="159" t="s">
        <v>1527</v>
      </c>
      <c r="B169" s="158">
        <f>SUM(B170:B171)</f>
        <v>0</v>
      </c>
    </row>
    <row r="170" ht="20.1" customHeight="1" spans="1:2">
      <c r="A170" s="159" t="s">
        <v>1528</v>
      </c>
      <c r="B170" s="158"/>
    </row>
    <row r="171" ht="20.1" customHeight="1" spans="1:2">
      <c r="A171" s="159" t="s">
        <v>1529</v>
      </c>
      <c r="B171" s="158"/>
    </row>
    <row r="172" ht="20.1" customHeight="1" spans="1:2">
      <c r="A172" s="156" t="s">
        <v>1530</v>
      </c>
      <c r="B172" s="158">
        <f>B173+B177+B186</f>
        <v>824</v>
      </c>
    </row>
    <row r="173" ht="20.1" customHeight="1" spans="1:2">
      <c r="A173" s="159" t="s">
        <v>1531</v>
      </c>
      <c r="B173" s="158">
        <f>SUM(B174:B176)</f>
        <v>0</v>
      </c>
    </row>
    <row r="174" ht="20.1" customHeight="1" spans="1:2">
      <c r="A174" s="159" t="s">
        <v>1532</v>
      </c>
      <c r="B174" s="158"/>
    </row>
    <row r="175" ht="20.1" customHeight="1" spans="1:2">
      <c r="A175" s="159" t="s">
        <v>1533</v>
      </c>
      <c r="B175" s="158"/>
    </row>
    <row r="176" ht="20.1" customHeight="1" spans="1:2">
      <c r="A176" s="159" t="s">
        <v>1534</v>
      </c>
      <c r="B176" s="158"/>
    </row>
    <row r="177" ht="20.1" customHeight="1" spans="1:2">
      <c r="A177" s="159" t="s">
        <v>1535</v>
      </c>
      <c r="B177" s="158">
        <f>SUM(B178:B185)</f>
        <v>4</v>
      </c>
    </row>
    <row r="178" ht="20.1" customHeight="1" spans="1:2">
      <c r="A178" s="159" t="s">
        <v>1536</v>
      </c>
      <c r="B178" s="158"/>
    </row>
    <row r="179" ht="20.1" customHeight="1" spans="1:2">
      <c r="A179" s="159" t="s">
        <v>1537</v>
      </c>
      <c r="B179" s="158"/>
    </row>
    <row r="180" ht="20.1" customHeight="1" spans="1:2">
      <c r="A180" s="159" t="s">
        <v>1538</v>
      </c>
      <c r="B180" s="158">
        <v>4</v>
      </c>
    </row>
    <row r="181" ht="20.1" customHeight="1" spans="1:2">
      <c r="A181" s="159" t="s">
        <v>1539</v>
      </c>
      <c r="B181" s="158"/>
    </row>
    <row r="182" ht="20.1" customHeight="1" spans="1:2">
      <c r="A182" s="159" t="s">
        <v>1540</v>
      </c>
      <c r="B182" s="158"/>
    </row>
    <row r="183" ht="20.1" customHeight="1" spans="1:2">
      <c r="A183" s="159" t="s">
        <v>1541</v>
      </c>
      <c r="B183" s="158"/>
    </row>
    <row r="184" ht="20.1" customHeight="1" spans="1:2">
      <c r="A184" s="159" t="s">
        <v>1542</v>
      </c>
      <c r="B184" s="158"/>
    </row>
    <row r="185" ht="20.1" customHeight="1" spans="1:2">
      <c r="A185" s="159" t="s">
        <v>1543</v>
      </c>
      <c r="B185" s="158"/>
    </row>
    <row r="186" ht="20.1" customHeight="1" spans="1:2">
      <c r="A186" s="159" t="s">
        <v>1544</v>
      </c>
      <c r="B186" s="158">
        <f>SUM(B187:B196)</f>
        <v>820</v>
      </c>
    </row>
    <row r="187" ht="20.1" customHeight="1" spans="1:2">
      <c r="A187" s="159" t="s">
        <v>1545</v>
      </c>
      <c r="B187" s="158">
        <v>76</v>
      </c>
    </row>
    <row r="188" ht="20.1" customHeight="1" spans="1:2">
      <c r="A188" s="159" t="s">
        <v>1546</v>
      </c>
      <c r="B188" s="158">
        <v>658</v>
      </c>
    </row>
    <row r="189" ht="20.1" customHeight="1" spans="1:2">
      <c r="A189" s="159" t="s">
        <v>1547</v>
      </c>
      <c r="B189" s="158"/>
    </row>
    <row r="190" ht="20.1" customHeight="1" spans="1:2">
      <c r="A190" s="159" t="s">
        <v>1548</v>
      </c>
      <c r="B190" s="158"/>
    </row>
    <row r="191" ht="20.1" customHeight="1" spans="1:2">
      <c r="A191" s="159" t="s">
        <v>1549</v>
      </c>
      <c r="B191" s="158">
        <v>39</v>
      </c>
    </row>
    <row r="192" ht="20.1" customHeight="1" spans="1:2">
      <c r="A192" s="159" t="s">
        <v>1550</v>
      </c>
      <c r="B192" s="158"/>
    </row>
    <row r="193" ht="20.1" customHeight="1" spans="1:2">
      <c r="A193" s="159" t="s">
        <v>1551</v>
      </c>
      <c r="B193" s="158"/>
    </row>
    <row r="194" ht="20.1" customHeight="1" spans="1:2">
      <c r="A194" s="159" t="s">
        <v>1552</v>
      </c>
      <c r="B194" s="158"/>
    </row>
    <row r="195" ht="20.1" customHeight="1" spans="1:2">
      <c r="A195" s="159" t="s">
        <v>1553</v>
      </c>
      <c r="B195" s="158">
        <v>5</v>
      </c>
    </row>
    <row r="196" ht="20.1" customHeight="1" spans="1:2">
      <c r="A196" s="159" t="s">
        <v>1554</v>
      </c>
      <c r="B196" s="158">
        <v>42</v>
      </c>
    </row>
    <row r="197" ht="20.1" customHeight="1" spans="1:2">
      <c r="A197" s="156" t="s">
        <v>1555</v>
      </c>
      <c r="B197" s="158">
        <f>SUM(B198:B213)</f>
        <v>2950</v>
      </c>
    </row>
    <row r="198" ht="20.1" customHeight="1" spans="1:2">
      <c r="A198" s="156" t="s">
        <v>1556</v>
      </c>
      <c r="B198" s="158"/>
    </row>
    <row r="199" ht="20.1" customHeight="1" spans="1:2">
      <c r="A199" s="156" t="s">
        <v>1557</v>
      </c>
      <c r="B199" s="158"/>
    </row>
    <row r="200" ht="20.1" customHeight="1" spans="1:2">
      <c r="A200" s="156" t="s">
        <v>1558</v>
      </c>
      <c r="B200" s="158"/>
    </row>
    <row r="201" ht="20.1" customHeight="1" spans="1:2">
      <c r="A201" s="156" t="s">
        <v>1559</v>
      </c>
      <c r="B201" s="158">
        <v>2950</v>
      </c>
    </row>
    <row r="202" ht="20.1" customHeight="1" spans="1:2">
      <c r="A202" s="156" t="s">
        <v>1560</v>
      </c>
      <c r="B202" s="158"/>
    </row>
    <row r="203" ht="20.1" customHeight="1" spans="1:2">
      <c r="A203" s="156" t="s">
        <v>1561</v>
      </c>
      <c r="B203" s="158"/>
    </row>
    <row r="204" ht="20.1" customHeight="1" spans="1:2">
      <c r="A204" s="156" t="s">
        <v>1562</v>
      </c>
      <c r="B204" s="158"/>
    </row>
    <row r="205" ht="20.1" customHeight="1" spans="1:2">
      <c r="A205" s="156" t="s">
        <v>1563</v>
      </c>
      <c r="B205" s="158"/>
    </row>
    <row r="206" ht="20.1" customHeight="1" spans="1:2">
      <c r="A206" s="156" t="s">
        <v>1564</v>
      </c>
      <c r="B206" s="158"/>
    </row>
    <row r="207" ht="20.1" customHeight="1" spans="1:2">
      <c r="A207" s="156" t="s">
        <v>1565</v>
      </c>
      <c r="B207" s="158"/>
    </row>
    <row r="208" ht="20.1" customHeight="1" spans="1:2">
      <c r="A208" s="156" t="s">
        <v>1566</v>
      </c>
      <c r="B208" s="158"/>
    </row>
    <row r="209" ht="20.1" customHeight="1" spans="1:2">
      <c r="A209" s="156" t="s">
        <v>1567</v>
      </c>
      <c r="B209" s="158"/>
    </row>
    <row r="210" ht="20.1" customHeight="1" spans="1:2">
      <c r="A210" s="156" t="s">
        <v>1568</v>
      </c>
      <c r="B210" s="158"/>
    </row>
    <row r="211" ht="20.1" customHeight="1" spans="1:2">
      <c r="A211" s="156" t="s">
        <v>1569</v>
      </c>
      <c r="B211" s="161"/>
    </row>
    <row r="212" ht="20.1" customHeight="1" spans="1:2">
      <c r="A212" s="156" t="s">
        <v>1570</v>
      </c>
      <c r="B212" s="161"/>
    </row>
    <row r="213" ht="20.1" customHeight="1" spans="1:2">
      <c r="A213" s="156" t="s">
        <v>1571</v>
      </c>
      <c r="B213" s="155"/>
    </row>
    <row r="214" ht="20.1" customHeight="1" spans="1:2">
      <c r="A214" s="156" t="s">
        <v>1572</v>
      </c>
      <c r="B214" s="155">
        <f>SUM(B215:B230)</f>
        <v>0</v>
      </c>
    </row>
    <row r="215" ht="14.25" spans="1:2">
      <c r="A215" s="156" t="s">
        <v>1573</v>
      </c>
      <c r="B215" s="155"/>
    </row>
    <row r="216" ht="14.25" spans="1:2">
      <c r="A216" s="156" t="s">
        <v>1574</v>
      </c>
      <c r="B216" s="155"/>
    </row>
    <row r="217" ht="14.25" spans="1:2">
      <c r="A217" s="156" t="s">
        <v>1575</v>
      </c>
      <c r="B217" s="155"/>
    </row>
    <row r="218" ht="14.25" spans="1:2">
      <c r="A218" s="156" t="s">
        <v>1576</v>
      </c>
      <c r="B218" s="155"/>
    </row>
    <row r="219" ht="14.25" spans="1:2">
      <c r="A219" s="156" t="s">
        <v>1577</v>
      </c>
      <c r="B219" s="155"/>
    </row>
    <row r="220" ht="14.25" spans="1:2">
      <c r="A220" s="156" t="s">
        <v>1578</v>
      </c>
      <c r="B220" s="155"/>
    </row>
    <row r="221" ht="14.25" spans="1:2">
      <c r="A221" s="156" t="s">
        <v>1579</v>
      </c>
      <c r="B221" s="155"/>
    </row>
    <row r="222" ht="14.25" spans="1:2">
      <c r="A222" s="156" t="s">
        <v>1580</v>
      </c>
      <c r="B222" s="155"/>
    </row>
    <row r="223" ht="14.25" spans="1:2">
      <c r="A223" s="156" t="s">
        <v>1581</v>
      </c>
      <c r="B223" s="155"/>
    </row>
    <row r="224" ht="14.25" spans="1:2">
      <c r="A224" s="156" t="s">
        <v>1582</v>
      </c>
      <c r="B224" s="155"/>
    </row>
    <row r="225" ht="14.25" spans="1:2">
      <c r="A225" s="156" t="s">
        <v>1583</v>
      </c>
      <c r="B225" s="155"/>
    </row>
    <row r="226" ht="14.25" spans="1:2">
      <c r="A226" s="156" t="s">
        <v>1584</v>
      </c>
      <c r="B226" s="155"/>
    </row>
    <row r="227" ht="14.25" spans="1:2">
      <c r="A227" s="156" t="s">
        <v>1585</v>
      </c>
      <c r="B227" s="155"/>
    </row>
    <row r="228" ht="14.25" spans="1:2">
      <c r="A228" s="156" t="s">
        <v>1586</v>
      </c>
      <c r="B228" s="155"/>
    </row>
    <row r="229" ht="14.25" spans="1:2">
      <c r="A229" s="156" t="s">
        <v>1587</v>
      </c>
      <c r="B229" s="155"/>
    </row>
    <row r="230" ht="14.25" spans="1:2">
      <c r="A230" s="156" t="s">
        <v>1588</v>
      </c>
      <c r="B230" s="155"/>
    </row>
    <row r="231" ht="14.25" spans="1:2">
      <c r="A231" s="156" t="s">
        <v>1589</v>
      </c>
      <c r="B231" s="155">
        <f>B232+B245</f>
        <v>0</v>
      </c>
    </row>
    <row r="232" ht="14.25" spans="1:2">
      <c r="A232" s="156" t="s">
        <v>1590</v>
      </c>
      <c r="B232" s="155">
        <f>SUM(B233:B244)</f>
        <v>0</v>
      </c>
    </row>
    <row r="233" ht="14.25" spans="1:2">
      <c r="A233" s="156" t="s">
        <v>1591</v>
      </c>
      <c r="B233" s="155"/>
    </row>
    <row r="234" ht="14.25" spans="1:2">
      <c r="A234" s="156" t="s">
        <v>1592</v>
      </c>
      <c r="B234" s="155"/>
    </row>
    <row r="235" ht="14.25" spans="1:2">
      <c r="A235" s="156" t="s">
        <v>1593</v>
      </c>
      <c r="B235" s="155"/>
    </row>
    <row r="236" ht="14.25" spans="1:2">
      <c r="A236" s="156" t="s">
        <v>1594</v>
      </c>
      <c r="B236" s="155"/>
    </row>
    <row r="237" ht="14.25" spans="1:2">
      <c r="A237" s="156" t="s">
        <v>1595</v>
      </c>
      <c r="B237" s="155"/>
    </row>
    <row r="238" ht="14.25" spans="1:2">
      <c r="A238" s="156" t="s">
        <v>1596</v>
      </c>
      <c r="B238" s="155"/>
    </row>
    <row r="239" ht="14.25" spans="1:2">
      <c r="A239" s="156" t="s">
        <v>1597</v>
      </c>
      <c r="B239" s="155"/>
    </row>
    <row r="240" ht="14.25" spans="1:2">
      <c r="A240" s="156" t="s">
        <v>1598</v>
      </c>
      <c r="B240" s="155"/>
    </row>
    <row r="241" ht="14.25" spans="1:2">
      <c r="A241" s="156" t="s">
        <v>1599</v>
      </c>
      <c r="B241" s="155"/>
    </row>
    <row r="242" ht="14.25" spans="1:2">
      <c r="A242" s="156" t="s">
        <v>1600</v>
      </c>
      <c r="B242" s="155"/>
    </row>
    <row r="243" ht="14.25" spans="1:2">
      <c r="A243" s="156" t="s">
        <v>1601</v>
      </c>
      <c r="B243" s="155"/>
    </row>
    <row r="244" ht="14.25" spans="1:2">
      <c r="A244" s="156" t="s">
        <v>1602</v>
      </c>
      <c r="B244" s="155"/>
    </row>
    <row r="245" ht="14.25" spans="1:2">
      <c r="A245" s="156" t="s">
        <v>1603</v>
      </c>
      <c r="B245" s="155">
        <f>SUM(B246:B251)</f>
        <v>0</v>
      </c>
    </row>
    <row r="246" ht="14.25" spans="1:2">
      <c r="A246" s="156" t="s">
        <v>878</v>
      </c>
      <c r="B246" s="155"/>
    </row>
    <row r="247" ht="14.25" spans="1:2">
      <c r="A247" s="156" t="s">
        <v>923</v>
      </c>
      <c r="B247" s="155"/>
    </row>
    <row r="248" ht="14.25" spans="1:2">
      <c r="A248" s="156" t="s">
        <v>1604</v>
      </c>
      <c r="B248" s="155"/>
    </row>
    <row r="249" ht="14.25" spans="1:2">
      <c r="A249" s="156" t="s">
        <v>1605</v>
      </c>
      <c r="B249" s="155"/>
    </row>
    <row r="250" spans="1:2">
      <c r="A250" s="156" t="s">
        <v>1606</v>
      </c>
      <c r="B250" s="161"/>
    </row>
    <row r="251" spans="1:2">
      <c r="A251" s="156" t="s">
        <v>1607</v>
      </c>
      <c r="B251" s="161"/>
    </row>
    <row r="252" spans="1:2">
      <c r="A252" s="162"/>
      <c r="B252" s="161"/>
    </row>
    <row r="253" spans="1:2">
      <c r="A253" s="162"/>
      <c r="B253" s="161"/>
    </row>
    <row r="254" spans="1:2">
      <c r="A254" s="162"/>
      <c r="B254" s="161"/>
    </row>
    <row r="255" spans="1:2">
      <c r="A255" s="162"/>
      <c r="B255" s="161"/>
    </row>
    <row r="256" spans="1:2">
      <c r="A256" s="162"/>
      <c r="B256" s="161"/>
    </row>
    <row r="257" spans="1:2">
      <c r="A257" s="151" t="s">
        <v>1608</v>
      </c>
      <c r="B257" s="151">
        <v>74278</v>
      </c>
    </row>
    <row r="258" spans="1:2">
      <c r="A258" s="162" t="s">
        <v>1123</v>
      </c>
      <c r="B258" s="161">
        <f>B259+B262+B263+B264+B265</f>
        <v>43160</v>
      </c>
    </row>
    <row r="259" spans="1:2">
      <c r="A259" s="162" t="s">
        <v>1609</v>
      </c>
      <c r="B259" s="161">
        <f>B260+B261</f>
        <v>15</v>
      </c>
    </row>
    <row r="260" spans="1:2">
      <c r="A260" s="162" t="s">
        <v>1610</v>
      </c>
      <c r="B260" s="161"/>
    </row>
    <row r="261" spans="1:2">
      <c r="A261" s="162" t="s">
        <v>1611</v>
      </c>
      <c r="B261" s="161">
        <v>15</v>
      </c>
    </row>
    <row r="262" spans="1:2">
      <c r="A262" s="162" t="s">
        <v>1612</v>
      </c>
      <c r="B262" s="161">
        <v>38320</v>
      </c>
    </row>
    <row r="263" spans="1:2">
      <c r="A263" s="162" t="s">
        <v>1613</v>
      </c>
      <c r="B263" s="161">
        <v>4825</v>
      </c>
    </row>
    <row r="264" spans="1:2">
      <c r="A264" s="162" t="s">
        <v>1614</v>
      </c>
      <c r="B264" s="161"/>
    </row>
    <row r="265" spans="1:2">
      <c r="A265" s="162" t="s">
        <v>1615</v>
      </c>
      <c r="B265" s="161"/>
    </row>
    <row r="266" spans="1:2">
      <c r="A266" s="162"/>
      <c r="B266" s="161"/>
    </row>
    <row r="267" spans="1:2">
      <c r="A267" s="162"/>
      <c r="B267" s="161"/>
    </row>
    <row r="268" spans="1:2">
      <c r="A268" s="162"/>
      <c r="B268" s="161"/>
    </row>
    <row r="269" spans="1:2">
      <c r="A269" s="162"/>
      <c r="B269" s="161"/>
    </row>
    <row r="270" spans="1:2">
      <c r="A270" s="151" t="s">
        <v>1209</v>
      </c>
      <c r="B270" s="151">
        <f>B257+B258</f>
        <v>117438</v>
      </c>
    </row>
  </sheetData>
  <mergeCells count="2">
    <mergeCell ref="A2:B2"/>
    <mergeCell ref="A3:B3"/>
  </mergeCells>
  <printOptions horizontalCentered="1"/>
  <pageMargins left="0.747916666666667" right="0.747916666666667" top="0.786805555555556" bottom="0.708333333333333"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 sqref="A1"/>
    </sheetView>
  </sheetViews>
  <sheetFormatPr defaultColWidth="9" defaultRowHeight="14.25" outlineLevelCol="1"/>
  <cols>
    <col min="1" max="1" width="26" style="31" customWidth="1"/>
    <col min="2" max="2" width="32.625" style="44" customWidth="1"/>
    <col min="3" max="16384" width="9" style="31"/>
  </cols>
  <sheetData>
    <row r="1" ht="22.15" customHeight="1" spans="1:1">
      <c r="A1" s="42" t="s">
        <v>1618</v>
      </c>
    </row>
    <row r="2" ht="26.45" customHeight="1" spans="1:2">
      <c r="A2" s="126" t="s">
        <v>1619</v>
      </c>
      <c r="B2" s="126"/>
    </row>
    <row r="3" ht="26.45" customHeight="1" spans="1:2">
      <c r="A3" s="127" t="s">
        <v>1311</v>
      </c>
      <c r="B3" s="127"/>
    </row>
    <row r="4" ht="21" customHeight="1" spans="1:2">
      <c r="A4" s="128"/>
      <c r="B4" s="129" t="s">
        <v>1117</v>
      </c>
    </row>
    <row r="5" ht="15" spans="1:2">
      <c r="A5" s="136" t="s">
        <v>1620</v>
      </c>
      <c r="B5" s="137" t="s">
        <v>1621</v>
      </c>
    </row>
    <row r="6" ht="15" spans="1:2">
      <c r="A6" s="136"/>
      <c r="B6" s="137"/>
    </row>
    <row r="7" ht="30" customHeight="1" spans="1:2">
      <c r="A7" s="138"/>
      <c r="B7" s="139"/>
    </row>
    <row r="8" ht="30" customHeight="1" spans="1:2">
      <c r="A8" s="138"/>
      <c r="B8" s="139"/>
    </row>
    <row r="9" ht="30" customHeight="1" spans="1:2">
      <c r="A9" s="138"/>
      <c r="B9" s="139"/>
    </row>
    <row r="10" ht="30" customHeight="1" spans="1:2">
      <c r="A10" s="140"/>
      <c r="B10" s="141"/>
    </row>
    <row r="11" ht="30" customHeight="1" spans="1:2">
      <c r="A11" s="134"/>
      <c r="B11" s="135"/>
    </row>
  </sheetData>
  <mergeCells count="4">
    <mergeCell ref="A2:B2"/>
    <mergeCell ref="A3:B3"/>
    <mergeCell ref="A5:A6"/>
    <mergeCell ref="B5:B6"/>
  </mergeCells>
  <printOptions horizontalCentered="1"/>
  <pageMargins left="0.747916666666667" right="0.747916666666667" top="0.786805555555556" bottom="0.708333333333333"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 sqref="A1"/>
    </sheetView>
  </sheetViews>
  <sheetFormatPr defaultColWidth="9" defaultRowHeight="14.25" outlineLevelCol="1"/>
  <cols>
    <col min="1" max="1" width="26" style="31" customWidth="1"/>
    <col min="2" max="2" width="34.875" style="44" customWidth="1"/>
    <col min="3" max="16384" width="9" style="31"/>
  </cols>
  <sheetData>
    <row r="1" ht="22.15" customHeight="1" spans="1:1">
      <c r="A1" s="42" t="s">
        <v>1622</v>
      </c>
    </row>
    <row r="2" ht="26.45" customHeight="1" spans="1:2">
      <c r="A2" s="126" t="s">
        <v>1623</v>
      </c>
      <c r="B2" s="126"/>
    </row>
    <row r="3" ht="26.45" customHeight="1" spans="1:2">
      <c r="A3" s="127" t="s">
        <v>1311</v>
      </c>
      <c r="B3" s="127"/>
    </row>
    <row r="4" ht="21" customHeight="1" spans="1:2">
      <c r="A4" s="128"/>
      <c r="B4" s="129" t="s">
        <v>1117</v>
      </c>
    </row>
    <row r="5" spans="1:2">
      <c r="A5" s="130" t="s">
        <v>1363</v>
      </c>
      <c r="B5" s="131" t="s">
        <v>1313</v>
      </c>
    </row>
    <row r="6" spans="1:2">
      <c r="A6" s="130"/>
      <c r="B6" s="131"/>
    </row>
    <row r="7" ht="30" customHeight="1" spans="1:2">
      <c r="A7" s="132"/>
      <c r="B7" s="133"/>
    </row>
    <row r="8" ht="30" customHeight="1" spans="1:2">
      <c r="A8" s="132"/>
      <c r="B8" s="133"/>
    </row>
    <row r="9" ht="30" customHeight="1" spans="1:2">
      <c r="A9" s="132"/>
      <c r="B9" s="133"/>
    </row>
    <row r="10" ht="30" customHeight="1" spans="1:2">
      <c r="A10" s="132"/>
      <c r="B10" s="133"/>
    </row>
    <row r="11" ht="30" customHeight="1" spans="1:2">
      <c r="A11" s="134"/>
      <c r="B11" s="135"/>
    </row>
  </sheetData>
  <mergeCells count="4">
    <mergeCell ref="A2:B2"/>
    <mergeCell ref="A3:B3"/>
    <mergeCell ref="A5:A6"/>
    <mergeCell ref="B5:B6"/>
  </mergeCells>
  <printOptions horizontalCentered="1"/>
  <pageMargins left="0.747916666666667" right="0.747916666666667" top="0.786805555555556" bottom="0.708333333333333"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C9" sqref="C9"/>
    </sheetView>
  </sheetViews>
  <sheetFormatPr defaultColWidth="9" defaultRowHeight="14.25" outlineLevelRow="5" outlineLevelCol="3"/>
  <cols>
    <col min="1" max="1" width="22.125" style="31" customWidth="1"/>
    <col min="2" max="2" width="31.625" style="31" customWidth="1"/>
    <col min="3" max="3" width="47.75" style="31" customWidth="1"/>
    <col min="4" max="16384" width="9" style="31"/>
  </cols>
  <sheetData>
    <row r="1" ht="29.45" customHeight="1" spans="1:1">
      <c r="A1" s="42" t="s">
        <v>1624</v>
      </c>
    </row>
    <row r="2" ht="30" customHeight="1" spans="1:4">
      <c r="A2" s="83" t="s">
        <v>1625</v>
      </c>
      <c r="B2" s="83"/>
      <c r="C2" s="83"/>
      <c r="D2" s="84"/>
    </row>
    <row r="3" ht="23.45" customHeight="1" spans="3:3">
      <c r="C3" s="51" t="s">
        <v>1117</v>
      </c>
    </row>
    <row r="4" s="44" customFormat="1" ht="28.15" customHeight="1" spans="1:3">
      <c r="A4" s="46" t="s">
        <v>1367</v>
      </c>
      <c r="B4" s="85" t="s">
        <v>1626</v>
      </c>
      <c r="C4" s="85" t="s">
        <v>1627</v>
      </c>
    </row>
    <row r="5" s="44" customFormat="1" ht="25.9" customHeight="1" spans="1:3">
      <c r="A5" s="46"/>
      <c r="B5" s="87"/>
      <c r="C5" s="87"/>
    </row>
    <row r="6" s="44" customFormat="1" ht="63" customHeight="1" spans="1:3">
      <c r="A6" s="46" t="s">
        <v>1370</v>
      </c>
      <c r="B6" s="46">
        <v>87800</v>
      </c>
      <c r="C6" s="46">
        <v>87759</v>
      </c>
    </row>
  </sheetData>
  <mergeCells count="4">
    <mergeCell ref="A2:C2"/>
    <mergeCell ref="A4:A5"/>
    <mergeCell ref="B4:B5"/>
    <mergeCell ref="C4:C5"/>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view="pageBreakPreview" zoomScaleNormal="100" workbookViewId="0">
      <selection activeCell="A2" sqref="A2:B2"/>
    </sheetView>
  </sheetViews>
  <sheetFormatPr defaultColWidth="9" defaultRowHeight="14.25" outlineLevelCol="2"/>
  <cols>
    <col min="1" max="1" width="41.75" style="103" customWidth="1"/>
    <col min="2" max="2" width="17.5" style="104" customWidth="1"/>
    <col min="3" max="3" width="9" style="105"/>
    <col min="4" max="16384" width="9" style="103"/>
  </cols>
  <sheetData>
    <row r="1" ht="18" customHeight="1" spans="1:1">
      <c r="A1" s="102" t="s">
        <v>1628</v>
      </c>
    </row>
    <row r="2" ht="27" customHeight="1" spans="1:2">
      <c r="A2" s="106" t="s">
        <v>1629</v>
      </c>
      <c r="B2" s="106"/>
    </row>
    <row r="3" s="100" customFormat="1" ht="24" customHeight="1" spans="1:3">
      <c r="A3" s="123" t="s">
        <v>1630</v>
      </c>
      <c r="C3" s="108"/>
    </row>
    <row r="4" s="101" customFormat="1" ht="20.1" customHeight="1" spans="1:3">
      <c r="A4" s="109" t="s">
        <v>1620</v>
      </c>
      <c r="B4" s="110" t="s">
        <v>39</v>
      </c>
      <c r="C4" s="111"/>
    </row>
    <row r="5" s="102" customFormat="1" ht="21.95" customHeight="1" spans="1:3">
      <c r="A5" s="112" t="s">
        <v>1631</v>
      </c>
      <c r="B5" s="120"/>
      <c r="C5" s="114"/>
    </row>
    <row r="6" s="102" customFormat="1" ht="20.1" customHeight="1" spans="1:3">
      <c r="A6" s="112" t="s">
        <v>1632</v>
      </c>
      <c r="B6" s="116"/>
      <c r="C6" s="114"/>
    </row>
    <row r="7" s="102" customFormat="1" ht="20.1" customHeight="1" spans="1:3">
      <c r="A7" s="112" t="s">
        <v>1633</v>
      </c>
      <c r="B7" s="116"/>
      <c r="C7" s="114"/>
    </row>
    <row r="8" s="102" customFormat="1" ht="27.75" customHeight="1" spans="1:3">
      <c r="A8" s="112" t="s">
        <v>1634</v>
      </c>
      <c r="B8" s="116"/>
      <c r="C8" s="114"/>
    </row>
    <row r="9" s="102" customFormat="1" ht="37.5" customHeight="1" spans="1:3">
      <c r="A9" s="112" t="s">
        <v>1635</v>
      </c>
      <c r="B9" s="116"/>
      <c r="C9" s="114"/>
    </row>
    <row r="10" s="102" customFormat="1" ht="37.5" customHeight="1" spans="1:3">
      <c r="A10" s="112" t="s">
        <v>1636</v>
      </c>
      <c r="B10" s="116"/>
      <c r="C10" s="114"/>
    </row>
    <row r="11" s="102" customFormat="1" ht="33" customHeight="1" spans="1:3">
      <c r="A11" s="112" t="s">
        <v>1637</v>
      </c>
      <c r="B11" s="116"/>
      <c r="C11" s="114"/>
    </row>
    <row r="12" s="102" customFormat="1" ht="20.1" customHeight="1" spans="1:3">
      <c r="A12" s="112" t="s">
        <v>1638</v>
      </c>
      <c r="B12" s="116"/>
      <c r="C12" s="114"/>
    </row>
    <row r="13" s="102" customFormat="1" ht="30" customHeight="1" spans="1:3">
      <c r="A13" s="112" t="s">
        <v>1639</v>
      </c>
      <c r="B13" s="116"/>
      <c r="C13" s="114"/>
    </row>
    <row r="14" s="102" customFormat="1" ht="30.75" customHeight="1" spans="1:3">
      <c r="A14" s="62" t="s">
        <v>1640</v>
      </c>
      <c r="B14" s="116"/>
      <c r="C14" s="114"/>
    </row>
    <row r="15" s="102" customFormat="1" ht="20.1" customHeight="1" spans="1:3">
      <c r="A15" s="112" t="s">
        <v>1641</v>
      </c>
      <c r="B15" s="116"/>
      <c r="C15" s="114"/>
    </row>
    <row r="16" s="102" customFormat="1" ht="27" customHeight="1" spans="1:3">
      <c r="A16" s="112" t="s">
        <v>1642</v>
      </c>
      <c r="B16" s="116"/>
      <c r="C16" s="114"/>
    </row>
    <row r="17" s="102" customFormat="1" ht="20.1" customHeight="1" spans="1:3">
      <c r="A17" s="112" t="s">
        <v>1643</v>
      </c>
      <c r="B17" s="124"/>
      <c r="C17" s="114"/>
    </row>
    <row r="18" s="102" customFormat="1" ht="20.1" customHeight="1" spans="1:3">
      <c r="A18" s="112" t="s">
        <v>1644</v>
      </c>
      <c r="B18" s="124"/>
      <c r="C18" s="114"/>
    </row>
    <row r="19" s="102" customFormat="1" ht="39" customHeight="1" spans="1:3">
      <c r="A19" s="112" t="s">
        <v>1645</v>
      </c>
      <c r="B19" s="124"/>
      <c r="C19" s="114"/>
    </row>
    <row r="20" s="102" customFormat="1" ht="20.1" customHeight="1" spans="1:3">
      <c r="A20" s="112"/>
      <c r="B20" s="120"/>
      <c r="C20" s="114"/>
    </row>
    <row r="21" s="102" customFormat="1" ht="20.1" customHeight="1" spans="1:3">
      <c r="A21" s="112"/>
      <c r="B21" s="120"/>
      <c r="C21" s="114"/>
    </row>
    <row r="22" s="102" customFormat="1" ht="20.1" customHeight="1" spans="1:3">
      <c r="A22" s="112"/>
      <c r="B22" s="120"/>
      <c r="C22" s="114"/>
    </row>
    <row r="23" s="102" customFormat="1" ht="20.1" customHeight="1" spans="1:3">
      <c r="A23" s="112"/>
      <c r="B23" s="120"/>
      <c r="C23" s="114"/>
    </row>
    <row r="24" s="102" customFormat="1" ht="20.1" customHeight="1" spans="1:3">
      <c r="A24" s="112"/>
      <c r="B24" s="120"/>
      <c r="C24" s="114"/>
    </row>
    <row r="25" s="102" customFormat="1" ht="20.1" customHeight="1" spans="1:3">
      <c r="A25" s="125"/>
      <c r="B25" s="120"/>
      <c r="C25" s="114"/>
    </row>
    <row r="26" s="102" customFormat="1" ht="20.1" customHeight="1" spans="1:3">
      <c r="A26" s="112"/>
      <c r="B26" s="120"/>
      <c r="C26" s="114"/>
    </row>
    <row r="27" ht="20.1" customHeight="1" spans="1:2">
      <c r="A27" s="112"/>
      <c r="B27" s="120"/>
    </row>
    <row r="28" ht="20.1" customHeight="1" spans="1:2">
      <c r="A28" s="112"/>
      <c r="B28" s="120"/>
    </row>
    <row r="29" ht="20.1" customHeight="1" spans="1:2">
      <c r="A29" s="112"/>
      <c r="B29" s="120"/>
    </row>
    <row r="30" ht="20.1" customHeight="1" spans="1:2">
      <c r="A30" s="112"/>
      <c r="B30" s="120"/>
    </row>
    <row r="31" ht="20.1" customHeight="1" spans="1:2">
      <c r="A31" s="121" t="s">
        <v>1646</v>
      </c>
      <c r="B31" s="122"/>
    </row>
    <row r="32" ht="20.1" customHeight="1" spans="1:2">
      <c r="A32" s="121"/>
      <c r="B32" s="122"/>
    </row>
    <row r="33" ht="20.1" customHeight="1" spans="1:2">
      <c r="A33" s="121"/>
      <c r="B33" s="122"/>
    </row>
    <row r="34" ht="20.1" customHeight="1" spans="1:2">
      <c r="A34" s="121"/>
      <c r="B34" s="122"/>
    </row>
    <row r="35" ht="20.1" customHeight="1" spans="1:2">
      <c r="A35" s="121"/>
      <c r="B35" s="122"/>
    </row>
    <row r="36" ht="20.1" customHeight="1" spans="1:2">
      <c r="A36" s="121"/>
      <c r="B36" s="122"/>
    </row>
    <row r="37" ht="20.1" customHeight="1" spans="1:2">
      <c r="A37" s="121"/>
      <c r="B37" s="122"/>
    </row>
    <row r="38" ht="20.1" customHeight="1" spans="1:2">
      <c r="A38" s="121"/>
      <c r="B38" s="122"/>
    </row>
    <row r="39" ht="20.1" customHeight="1" spans="1:2">
      <c r="A39" s="121"/>
      <c r="B39" s="122"/>
    </row>
    <row r="40" ht="20.1" customHeight="1" spans="1:2">
      <c r="A40" s="121"/>
      <c r="B40" s="122"/>
    </row>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sheetData>
  <mergeCells count="1">
    <mergeCell ref="A2:B2"/>
  </mergeCells>
  <printOptions horizontalCentered="1"/>
  <pageMargins left="0.393055555555556" right="0.393055555555556" top="0.786805555555556" bottom="0.708333333333333" header="0.236111111111111" footer="0"/>
  <pageSetup paperSize="9" scale="9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view="pageBreakPreview" zoomScaleNormal="100" workbookViewId="0">
      <selection activeCell="A7" sqref="A7"/>
    </sheetView>
  </sheetViews>
  <sheetFormatPr defaultColWidth="9" defaultRowHeight="14.25" outlineLevelCol="2"/>
  <cols>
    <col min="1" max="1" width="38.875" style="103" customWidth="1"/>
    <col min="2" max="2" width="22" style="104" customWidth="1"/>
    <col min="3" max="3" width="9" style="105"/>
    <col min="4" max="16384" width="9" style="103"/>
  </cols>
  <sheetData>
    <row r="1" ht="18" customHeight="1" spans="1:1">
      <c r="A1" s="102" t="s">
        <v>1647</v>
      </c>
    </row>
    <row r="2" ht="27" customHeight="1" spans="1:2">
      <c r="A2" s="106" t="s">
        <v>1648</v>
      </c>
      <c r="B2" s="106"/>
    </row>
    <row r="3" s="100" customFormat="1" ht="24" customHeight="1" spans="1:3">
      <c r="A3" s="107" t="s">
        <v>1630</v>
      </c>
      <c r="C3" s="108"/>
    </row>
    <row r="4" s="101" customFormat="1" ht="20.1" customHeight="1" spans="1:3">
      <c r="A4" s="109" t="s">
        <v>1620</v>
      </c>
      <c r="B4" s="110" t="s">
        <v>39</v>
      </c>
      <c r="C4" s="111"/>
    </row>
    <row r="5" s="102" customFormat="1" ht="21.95" customHeight="1" spans="1:3">
      <c r="A5" s="112" t="s">
        <v>1649</v>
      </c>
      <c r="B5" s="113"/>
      <c r="C5" s="114"/>
    </row>
    <row r="6" s="102" customFormat="1" ht="20.1" customHeight="1" spans="1:3">
      <c r="A6" s="115" t="s">
        <v>1650</v>
      </c>
      <c r="B6" s="113"/>
      <c r="C6" s="114"/>
    </row>
    <row r="7" s="102" customFormat="1" ht="20.1" customHeight="1" spans="1:3">
      <c r="A7" s="115" t="s">
        <v>1651</v>
      </c>
      <c r="B7" s="113"/>
      <c r="C7" s="114"/>
    </row>
    <row r="8" s="102" customFormat="1" ht="27.75" customHeight="1" spans="1:3">
      <c r="A8" s="115" t="s">
        <v>1652</v>
      </c>
      <c r="B8" s="113"/>
      <c r="C8" s="114"/>
    </row>
    <row r="9" s="102" customFormat="1" ht="37.5" customHeight="1" spans="1:3">
      <c r="A9" s="115" t="s">
        <v>1653</v>
      </c>
      <c r="B9" s="113"/>
      <c r="C9" s="114"/>
    </row>
    <row r="10" s="102" customFormat="1" ht="37.5" customHeight="1" spans="1:3">
      <c r="A10" s="115" t="s">
        <v>1654</v>
      </c>
      <c r="B10" s="113"/>
      <c r="C10" s="114"/>
    </row>
    <row r="11" s="102" customFormat="1" ht="33" customHeight="1" spans="1:3">
      <c r="A11" s="115" t="s">
        <v>1655</v>
      </c>
      <c r="B11" s="113"/>
      <c r="C11" s="114"/>
    </row>
    <row r="12" s="102" customFormat="1" ht="20.1" customHeight="1" spans="1:3">
      <c r="A12" s="115" t="s">
        <v>1656</v>
      </c>
      <c r="B12" s="113"/>
      <c r="C12" s="114"/>
    </row>
    <row r="13" s="102" customFormat="1" ht="30" customHeight="1" spans="1:3">
      <c r="A13" s="115" t="s">
        <v>1657</v>
      </c>
      <c r="B13" s="113"/>
      <c r="C13" s="114"/>
    </row>
    <row r="14" s="102" customFormat="1" ht="30.75" customHeight="1" spans="1:3">
      <c r="A14" s="115" t="s">
        <v>1658</v>
      </c>
      <c r="B14" s="113"/>
      <c r="C14" s="114"/>
    </row>
    <row r="15" s="102" customFormat="1" ht="20.1" customHeight="1" spans="1:3">
      <c r="A15" s="115" t="s">
        <v>1659</v>
      </c>
      <c r="B15" s="113"/>
      <c r="C15" s="114"/>
    </row>
    <row r="16" s="102" customFormat="1" ht="27" customHeight="1" spans="1:3">
      <c r="A16" s="115"/>
      <c r="B16" s="113"/>
      <c r="C16" s="114"/>
    </row>
    <row r="17" s="102" customFormat="1" ht="20.1" customHeight="1" spans="1:3">
      <c r="A17" s="115" t="s">
        <v>1660</v>
      </c>
      <c r="B17" s="113"/>
      <c r="C17" s="114"/>
    </row>
    <row r="18" s="102" customFormat="1" ht="20.1" customHeight="1" spans="1:3">
      <c r="A18" s="115" t="s">
        <v>1661</v>
      </c>
      <c r="B18" s="116"/>
      <c r="C18" s="114"/>
    </row>
    <row r="19" s="102" customFormat="1" ht="39" customHeight="1" spans="1:3">
      <c r="A19" s="115" t="s">
        <v>1662</v>
      </c>
      <c r="B19" s="116"/>
      <c r="C19" s="114"/>
    </row>
    <row r="20" s="102" customFormat="1" ht="20.1" customHeight="1" spans="1:3">
      <c r="A20" s="115" t="s">
        <v>1663</v>
      </c>
      <c r="B20" s="116"/>
      <c r="C20" s="114"/>
    </row>
    <row r="21" s="102" customFormat="1" ht="20.1" customHeight="1" spans="1:3">
      <c r="A21" s="115" t="s">
        <v>1664</v>
      </c>
      <c r="B21" s="116"/>
      <c r="C21" s="114"/>
    </row>
    <row r="22" s="102" customFormat="1" ht="20.1" customHeight="1" spans="1:3">
      <c r="A22" s="117" t="s">
        <v>1665</v>
      </c>
      <c r="B22" s="116"/>
      <c r="C22" s="114"/>
    </row>
    <row r="23" s="102" customFormat="1" ht="20.1" customHeight="1" spans="1:3">
      <c r="A23" s="112" t="s">
        <v>1666</v>
      </c>
      <c r="B23" s="118"/>
      <c r="C23" s="114"/>
    </row>
    <row r="24" s="102" customFormat="1" ht="20.1" customHeight="1" spans="1:3">
      <c r="A24" s="117"/>
      <c r="B24" s="118"/>
      <c r="C24" s="114"/>
    </row>
    <row r="25" s="102" customFormat="1" ht="20.1" customHeight="1" spans="1:3">
      <c r="A25" s="117"/>
      <c r="B25" s="118"/>
      <c r="C25" s="114"/>
    </row>
    <row r="26" s="102" customFormat="1" ht="20.1" customHeight="1" spans="1:3">
      <c r="A26" s="117"/>
      <c r="B26" s="119"/>
      <c r="C26" s="114"/>
    </row>
    <row r="27" ht="20.1" customHeight="1" spans="1:2">
      <c r="A27" s="112"/>
      <c r="B27" s="120"/>
    </row>
    <row r="28" ht="20.1" customHeight="1" spans="1:2">
      <c r="A28" s="112"/>
      <c r="B28" s="120"/>
    </row>
    <row r="29" ht="20.1" customHeight="1" spans="1:2">
      <c r="A29" s="112"/>
      <c r="B29" s="120"/>
    </row>
    <row r="30" ht="20.1" customHeight="1" spans="1:2">
      <c r="A30" s="112" t="s">
        <v>1667</v>
      </c>
      <c r="B30" s="120"/>
    </row>
    <row r="31" ht="20.1" customHeight="1" spans="1:2">
      <c r="A31" s="121"/>
      <c r="B31" s="122"/>
    </row>
    <row r="32" ht="20.1" customHeight="1" spans="1:2">
      <c r="A32" s="121"/>
      <c r="B32" s="122"/>
    </row>
    <row r="33" ht="20.1" customHeight="1" spans="1:2">
      <c r="A33" s="121"/>
      <c r="B33" s="122"/>
    </row>
    <row r="34" ht="20.1" customHeight="1" spans="1:2">
      <c r="A34" s="121"/>
      <c r="B34" s="122"/>
    </row>
    <row r="35" ht="20.1" customHeight="1" spans="1:2">
      <c r="A35" s="121"/>
      <c r="B35" s="122"/>
    </row>
    <row r="36" ht="20.1" customHeight="1" spans="1:2">
      <c r="A36" s="121"/>
      <c r="B36" s="122"/>
    </row>
    <row r="37" ht="20.1" customHeight="1" spans="1:2">
      <c r="A37" s="121"/>
      <c r="B37" s="122"/>
    </row>
    <row r="38" ht="20.1" customHeight="1" spans="1:2">
      <c r="A38" s="121"/>
      <c r="B38" s="122"/>
    </row>
    <row r="39" ht="20.1" customHeight="1" spans="1:2">
      <c r="A39" s="121"/>
      <c r="B39" s="122"/>
    </row>
    <row r="40" ht="20.1" customHeight="1" spans="1:2">
      <c r="A40" s="121"/>
      <c r="B40" s="122"/>
    </row>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sheetData>
  <mergeCells count="1">
    <mergeCell ref="A2:B2"/>
  </mergeCells>
  <printOptions horizontalCentered="1"/>
  <pageMargins left="0.393055555555556" right="0.393055555555556" top="0.786805555555556" bottom="0.708333333333333" header="0.236111111111111" footer="0"/>
  <pageSetup paperSize="9" scale="9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GridLines="0" showZeros="0" zoomScale="93" zoomScaleNormal="93" workbookViewId="0">
      <pane ySplit="4" topLeftCell="A5" activePane="bottomLeft" state="frozen"/>
      <selection/>
      <selection pane="bottomLeft" activeCell="B29" sqref="B29"/>
    </sheetView>
  </sheetViews>
  <sheetFormatPr defaultColWidth="9" defaultRowHeight="15" outlineLevelCol="3"/>
  <cols>
    <col min="1" max="1" width="27.125" style="275" customWidth="1"/>
    <col min="2" max="2" width="17.875" style="276" customWidth="1"/>
    <col min="3" max="3" width="11.125" style="275" customWidth="1"/>
    <col min="4" max="4" width="15" style="275" customWidth="1"/>
    <col min="5" max="16384" width="9" style="275"/>
  </cols>
  <sheetData>
    <row r="1" ht="24" customHeight="1" spans="1:1">
      <c r="A1" s="277" t="s">
        <v>34</v>
      </c>
    </row>
    <row r="2" ht="27.75" customHeight="1" spans="1:4">
      <c r="A2" s="278" t="s">
        <v>35</v>
      </c>
      <c r="B2" s="278"/>
      <c r="C2" s="278"/>
      <c r="D2" s="278"/>
    </row>
    <row r="3" ht="21.95" customHeight="1" spans="4:4">
      <c r="D3" s="279" t="s">
        <v>36</v>
      </c>
    </row>
    <row r="4" s="273" customFormat="1" ht="36" customHeight="1" spans="1:4">
      <c r="A4" s="266" t="s">
        <v>37</v>
      </c>
      <c r="B4" s="267" t="s">
        <v>38</v>
      </c>
      <c r="C4" s="266" t="s">
        <v>39</v>
      </c>
      <c r="D4" s="280" t="s">
        <v>40</v>
      </c>
    </row>
    <row r="5" s="274" customFormat="1" ht="15.95" customHeight="1" spans="1:4">
      <c r="A5" s="155" t="s">
        <v>41</v>
      </c>
      <c r="B5" s="211">
        <f>SUM(B6:B21)</f>
        <v>27247</v>
      </c>
      <c r="C5" s="211">
        <f>SUM(C6:C21)</f>
        <v>28900</v>
      </c>
      <c r="D5" s="281">
        <f>C5/B5</f>
        <v>1.06066722941975</v>
      </c>
    </row>
    <row r="6" ht="15.95" customHeight="1" spans="1:4">
      <c r="A6" s="155" t="s">
        <v>42</v>
      </c>
      <c r="B6" s="158">
        <v>10732</v>
      </c>
      <c r="C6" s="81">
        <v>13007</v>
      </c>
      <c r="D6" s="281">
        <f t="shared" ref="D6:D33" si="0">C6/B6</f>
        <v>1.21198285501305</v>
      </c>
    </row>
    <row r="7" ht="15.95" customHeight="1" spans="1:4">
      <c r="A7" s="155" t="s">
        <v>43</v>
      </c>
      <c r="B7" s="158">
        <v>1131</v>
      </c>
      <c r="C7" s="81">
        <v>2470</v>
      </c>
      <c r="D7" s="281">
        <f t="shared" si="0"/>
        <v>2.18390804597701</v>
      </c>
    </row>
    <row r="8" ht="15.95" customHeight="1" spans="1:4">
      <c r="A8" s="155" t="s">
        <v>44</v>
      </c>
      <c r="B8" s="158"/>
      <c r="C8" s="81"/>
      <c r="D8" s="281" t="e">
        <f t="shared" si="0"/>
        <v>#DIV/0!</v>
      </c>
    </row>
    <row r="9" ht="15.95" customHeight="1" spans="1:4">
      <c r="A9" s="155" t="s">
        <v>45</v>
      </c>
      <c r="B9" s="158">
        <v>250</v>
      </c>
      <c r="C9" s="81">
        <v>330</v>
      </c>
      <c r="D9" s="281">
        <f t="shared" si="0"/>
        <v>1.32</v>
      </c>
    </row>
    <row r="10" ht="15.95" customHeight="1" spans="1:4">
      <c r="A10" s="155" t="s">
        <v>46</v>
      </c>
      <c r="B10" s="158"/>
      <c r="C10" s="81"/>
      <c r="D10" s="281" t="e">
        <f t="shared" si="0"/>
        <v>#DIV/0!</v>
      </c>
    </row>
    <row r="11" ht="15.95" customHeight="1" spans="1:4">
      <c r="A11" s="155" t="s">
        <v>47</v>
      </c>
      <c r="B11" s="158">
        <v>1998</v>
      </c>
      <c r="C11" s="81">
        <v>1732</v>
      </c>
      <c r="D11" s="281">
        <f t="shared" si="0"/>
        <v>0.866866866866867</v>
      </c>
    </row>
    <row r="12" ht="15.95" customHeight="1" spans="1:4">
      <c r="A12" s="155" t="s">
        <v>48</v>
      </c>
      <c r="B12" s="158">
        <v>1183</v>
      </c>
      <c r="C12" s="81">
        <v>912</v>
      </c>
      <c r="D12" s="281">
        <f t="shared" si="0"/>
        <v>0.770921386306002</v>
      </c>
    </row>
    <row r="13" ht="15.95" customHeight="1" spans="1:4">
      <c r="A13" s="155" t="s">
        <v>49</v>
      </c>
      <c r="B13" s="158">
        <v>292</v>
      </c>
      <c r="C13" s="81">
        <v>274</v>
      </c>
      <c r="D13" s="281">
        <f t="shared" si="0"/>
        <v>0.938356164383562</v>
      </c>
    </row>
    <row r="14" ht="15.95" customHeight="1" spans="1:4">
      <c r="A14" s="155" t="s">
        <v>50</v>
      </c>
      <c r="B14" s="158">
        <v>1242</v>
      </c>
      <c r="C14" s="81">
        <v>1452</v>
      </c>
      <c r="D14" s="281">
        <f t="shared" si="0"/>
        <v>1.16908212560386</v>
      </c>
    </row>
    <row r="15" ht="15.95" customHeight="1" spans="1:4">
      <c r="A15" s="155" t="s">
        <v>51</v>
      </c>
      <c r="B15" s="158">
        <v>2256</v>
      </c>
      <c r="C15" s="81">
        <v>708</v>
      </c>
      <c r="D15" s="281">
        <f t="shared" si="0"/>
        <v>0.313829787234043</v>
      </c>
    </row>
    <row r="16" ht="15.95" customHeight="1" spans="1:4">
      <c r="A16" s="155" t="s">
        <v>52</v>
      </c>
      <c r="B16" s="158">
        <v>2476</v>
      </c>
      <c r="C16" s="81">
        <v>2450</v>
      </c>
      <c r="D16" s="281">
        <f t="shared" si="0"/>
        <v>0.989499192245557</v>
      </c>
    </row>
    <row r="17" ht="15.95" customHeight="1" spans="1:4">
      <c r="A17" s="155" t="s">
        <v>53</v>
      </c>
      <c r="B17" s="158">
        <v>1207</v>
      </c>
      <c r="C17" s="81">
        <v>2261</v>
      </c>
      <c r="D17" s="281">
        <f t="shared" si="0"/>
        <v>1.87323943661972</v>
      </c>
    </row>
    <row r="18" ht="15.95" customHeight="1" spans="1:4">
      <c r="A18" s="155" t="s">
        <v>54</v>
      </c>
      <c r="B18" s="158">
        <v>4480</v>
      </c>
      <c r="C18" s="81">
        <v>3304</v>
      </c>
      <c r="D18" s="281">
        <f t="shared" si="0"/>
        <v>0.7375</v>
      </c>
    </row>
    <row r="19" ht="15.95" customHeight="1" spans="1:4">
      <c r="A19" s="155" t="s">
        <v>55</v>
      </c>
      <c r="B19" s="158"/>
      <c r="C19" s="158"/>
      <c r="D19" s="281" t="e">
        <f t="shared" si="0"/>
        <v>#DIV/0!</v>
      </c>
    </row>
    <row r="20" ht="15.95" customHeight="1" spans="1:4">
      <c r="A20" s="155" t="s">
        <v>56</v>
      </c>
      <c r="B20" s="211"/>
      <c r="C20" s="211"/>
      <c r="D20" s="281" t="e">
        <f t="shared" si="0"/>
        <v>#DIV/0!</v>
      </c>
    </row>
    <row r="21" ht="15.95" customHeight="1" spans="1:4">
      <c r="A21" s="155" t="s">
        <v>57</v>
      </c>
      <c r="B21" s="211"/>
      <c r="C21" s="211">
        <v>0</v>
      </c>
      <c r="D21" s="281" t="e">
        <f t="shared" si="0"/>
        <v>#DIV/0!</v>
      </c>
    </row>
    <row r="22" ht="15.95" customHeight="1" spans="1:4">
      <c r="A22" s="155" t="s">
        <v>58</v>
      </c>
      <c r="B22" s="211">
        <f>SUM(B23:B30)</f>
        <v>10259</v>
      </c>
      <c r="C22" s="211">
        <f>SUM(C23:C30)</f>
        <v>9600</v>
      </c>
      <c r="D22" s="281">
        <f t="shared" si="0"/>
        <v>0.935763719660786</v>
      </c>
    </row>
    <row r="23" ht="15.95" customHeight="1" spans="1:4">
      <c r="A23" s="155" t="s">
        <v>59</v>
      </c>
      <c r="B23" s="158">
        <v>3502</v>
      </c>
      <c r="C23" s="81">
        <v>3135</v>
      </c>
      <c r="D23" s="281">
        <f t="shared" si="0"/>
        <v>0.895202741290691</v>
      </c>
    </row>
    <row r="24" ht="15.95" customHeight="1" spans="1:4">
      <c r="A24" s="155" t="s">
        <v>60</v>
      </c>
      <c r="B24" s="158">
        <v>1172</v>
      </c>
      <c r="C24" s="81">
        <v>1150</v>
      </c>
      <c r="D24" s="281">
        <f t="shared" si="0"/>
        <v>0.98122866894198</v>
      </c>
    </row>
    <row r="25" ht="15.95" customHeight="1" spans="1:4">
      <c r="A25" s="155" t="s">
        <v>61</v>
      </c>
      <c r="B25" s="158">
        <v>438</v>
      </c>
      <c r="C25" s="81">
        <v>281</v>
      </c>
      <c r="D25" s="281">
        <f t="shared" si="0"/>
        <v>0.641552511415525</v>
      </c>
    </row>
    <row r="26" ht="15.95" customHeight="1" spans="1:4">
      <c r="A26" s="155" t="s">
        <v>62</v>
      </c>
      <c r="B26" s="158"/>
      <c r="C26" s="81"/>
      <c r="D26" s="281" t="e">
        <f t="shared" si="0"/>
        <v>#DIV/0!</v>
      </c>
    </row>
    <row r="27" ht="15.95" customHeight="1" spans="1:4">
      <c r="A27" s="155" t="s">
        <v>63</v>
      </c>
      <c r="B27" s="158">
        <v>4628</v>
      </c>
      <c r="C27" s="81">
        <v>4302</v>
      </c>
      <c r="D27" s="281">
        <f t="shared" si="0"/>
        <v>0.929559204840104</v>
      </c>
    </row>
    <row r="28" ht="15.95" customHeight="1" spans="1:4">
      <c r="A28" s="155" t="s">
        <v>64</v>
      </c>
      <c r="B28" s="158"/>
      <c r="C28" s="81"/>
      <c r="D28" s="281" t="e">
        <f t="shared" si="0"/>
        <v>#DIV/0!</v>
      </c>
    </row>
    <row r="29" ht="15.95" customHeight="1" spans="1:4">
      <c r="A29" s="155" t="s">
        <v>65</v>
      </c>
      <c r="B29" s="158">
        <v>46</v>
      </c>
      <c r="C29" s="81">
        <v>50</v>
      </c>
      <c r="D29" s="281">
        <f t="shared" si="0"/>
        <v>1.08695652173913</v>
      </c>
    </row>
    <row r="30" ht="15.95" customHeight="1" spans="1:4">
      <c r="A30" s="155" t="s">
        <v>66</v>
      </c>
      <c r="B30" s="158">
        <v>473</v>
      </c>
      <c r="C30" s="81">
        <v>682</v>
      </c>
      <c r="D30" s="281">
        <f t="shared" si="0"/>
        <v>1.44186046511628</v>
      </c>
    </row>
    <row r="31" ht="15.95" customHeight="1" spans="1:4">
      <c r="A31" s="155" t="s">
        <v>67</v>
      </c>
      <c r="B31" s="282"/>
      <c r="C31" s="282"/>
      <c r="D31" s="281"/>
    </row>
    <row r="32" s="274" customFormat="1" ht="15.95" customHeight="1" spans="1:4">
      <c r="A32" s="155" t="s">
        <v>67</v>
      </c>
      <c r="B32" s="211"/>
      <c r="C32" s="211"/>
      <c r="D32" s="281"/>
    </row>
    <row r="33" s="274" customFormat="1" ht="15.95" customHeight="1" spans="1:4">
      <c r="A33" s="283" t="s">
        <v>68</v>
      </c>
      <c r="B33" s="211">
        <f>B5+B22</f>
        <v>37506</v>
      </c>
      <c r="C33" s="211">
        <f>C5+C22</f>
        <v>38500</v>
      </c>
      <c r="D33" s="281">
        <f t="shared" si="0"/>
        <v>1.02650242627846</v>
      </c>
    </row>
  </sheetData>
  <sheetProtection selectLockedCells="1"/>
  <mergeCells count="1">
    <mergeCell ref="A2:D2"/>
  </mergeCells>
  <printOptions horizontalCentered="1"/>
  <pageMargins left="0.747916666666667" right="0.747916666666667" top="0.786805555555556" bottom="0.708333333333333"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F9" sqref="F9"/>
    </sheetView>
  </sheetViews>
  <sheetFormatPr defaultColWidth="9" defaultRowHeight="14.25" outlineLevelCol="5"/>
  <cols>
    <col min="1" max="1" width="27.375" style="89" customWidth="1"/>
    <col min="2" max="2" width="16.875" style="90" customWidth="1"/>
    <col min="3" max="3" width="13.125" style="90" customWidth="1"/>
    <col min="4" max="4" width="13.25" style="90" customWidth="1"/>
    <col min="5" max="6" width="15.5" style="90" customWidth="1"/>
    <col min="7" max="16384" width="9" style="89"/>
  </cols>
  <sheetData>
    <row r="1" ht="25.15" customHeight="1" spans="1:1">
      <c r="A1" s="91" t="s">
        <v>1668</v>
      </c>
    </row>
    <row r="2" ht="29.45" customHeight="1" spans="1:6">
      <c r="A2" s="92" t="s">
        <v>1669</v>
      </c>
      <c r="B2" s="92"/>
      <c r="C2" s="92"/>
      <c r="D2" s="92"/>
      <c r="E2" s="92"/>
      <c r="F2" s="92"/>
    </row>
    <row r="3" ht="25.5" customHeight="1" spans="1:6">
      <c r="A3" s="93" t="s">
        <v>1117</v>
      </c>
      <c r="B3" s="93"/>
      <c r="C3" s="93"/>
      <c r="D3" s="93"/>
      <c r="E3" s="93"/>
      <c r="F3" s="93"/>
    </row>
    <row r="4" ht="37.5" customHeight="1" spans="1:6">
      <c r="A4" s="94" t="s">
        <v>1670</v>
      </c>
      <c r="B4" s="95" t="s">
        <v>1256</v>
      </c>
      <c r="C4" s="95" t="s">
        <v>1671</v>
      </c>
      <c r="D4" s="95" t="s">
        <v>1672</v>
      </c>
      <c r="E4" s="95" t="s">
        <v>1673</v>
      </c>
      <c r="F4" s="95" t="s">
        <v>1674</v>
      </c>
    </row>
    <row r="5" s="88" customFormat="1" ht="24.95" customHeight="1" spans="1:6">
      <c r="A5" s="96" t="s">
        <v>1675</v>
      </c>
      <c r="B5" s="97">
        <f>SUM(C5:F5)</f>
        <v>11981</v>
      </c>
      <c r="C5" s="97">
        <v>2058</v>
      </c>
      <c r="D5" s="97">
        <v>8420</v>
      </c>
      <c r="E5" s="97">
        <v>133</v>
      </c>
      <c r="F5" s="97">
        <v>1370</v>
      </c>
    </row>
    <row r="6" ht="24.95" customHeight="1" spans="1:6">
      <c r="A6" s="98" t="s">
        <v>1676</v>
      </c>
      <c r="B6" s="97">
        <f t="shared" ref="B6:B11" si="0">SUM(C6:F6)</f>
        <v>6758</v>
      </c>
      <c r="C6" s="99">
        <v>484</v>
      </c>
      <c r="D6" s="99">
        <v>5789</v>
      </c>
      <c r="E6" s="99">
        <v>115</v>
      </c>
      <c r="F6" s="99">
        <v>370</v>
      </c>
    </row>
    <row r="7" ht="24.95" customHeight="1" spans="1:6">
      <c r="A7" s="98" t="s">
        <v>1677</v>
      </c>
      <c r="B7" s="97">
        <f t="shared" si="0"/>
        <v>80</v>
      </c>
      <c r="C7" s="99">
        <v>30</v>
      </c>
      <c r="D7" s="99">
        <v>37</v>
      </c>
      <c r="E7" s="99">
        <v>13</v>
      </c>
      <c r="F7" s="99"/>
    </row>
    <row r="8" ht="24.95" customHeight="1" spans="1:6">
      <c r="A8" s="98" t="s">
        <v>1678</v>
      </c>
      <c r="B8" s="97">
        <f t="shared" si="0"/>
        <v>4804</v>
      </c>
      <c r="C8" s="99">
        <v>1300</v>
      </c>
      <c r="D8" s="99">
        <v>2504</v>
      </c>
      <c r="E8" s="99"/>
      <c r="F8" s="99">
        <v>1000</v>
      </c>
    </row>
    <row r="9" ht="24.95" customHeight="1" spans="1:6">
      <c r="A9" s="98" t="s">
        <v>1679</v>
      </c>
      <c r="B9" s="97">
        <f t="shared" si="0"/>
        <v>0</v>
      </c>
      <c r="C9" s="99"/>
      <c r="D9" s="99"/>
      <c r="E9" s="99"/>
      <c r="F9" s="99"/>
    </row>
    <row r="10" ht="24.95" customHeight="1" spans="1:6">
      <c r="A10" s="98" t="s">
        <v>1680</v>
      </c>
      <c r="B10" s="97">
        <f t="shared" si="0"/>
        <v>242</v>
      </c>
      <c r="C10" s="99">
        <v>242</v>
      </c>
      <c r="D10" s="99"/>
      <c r="E10" s="99"/>
      <c r="F10" s="99"/>
    </row>
    <row r="11" ht="24.95" customHeight="1" spans="1:6">
      <c r="A11" s="98" t="s">
        <v>1681</v>
      </c>
      <c r="B11" s="97">
        <f t="shared" si="0"/>
        <v>97</v>
      </c>
      <c r="C11" s="99">
        <v>2</v>
      </c>
      <c r="D11" s="99">
        <v>90</v>
      </c>
      <c r="E11" s="99">
        <v>5</v>
      </c>
      <c r="F11" s="99"/>
    </row>
  </sheetData>
  <mergeCells count="2">
    <mergeCell ref="A2:F2"/>
    <mergeCell ref="A3:F3"/>
  </mergeCells>
  <printOptions horizontalCentered="1"/>
  <pageMargins left="0.747916666666667" right="0.747916666666667" top="0.786805555555556" bottom="0.708333333333333"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F28" sqref="F28"/>
    </sheetView>
  </sheetViews>
  <sheetFormatPr defaultColWidth="9" defaultRowHeight="14.25" outlineLevelRow="7" outlineLevelCol="5"/>
  <cols>
    <col min="1" max="1" width="27.375" style="89" customWidth="1"/>
    <col min="2" max="2" width="16.875" style="90" customWidth="1"/>
    <col min="3" max="3" width="13.125" style="90" customWidth="1"/>
    <col min="4" max="4" width="13.25" style="90" customWidth="1"/>
    <col min="5" max="6" width="15.5" style="90" customWidth="1"/>
    <col min="7" max="16384" width="9" style="89"/>
  </cols>
  <sheetData>
    <row r="1" ht="25.15" customHeight="1" spans="1:1">
      <c r="A1" s="91" t="s">
        <v>1682</v>
      </c>
    </row>
    <row r="2" ht="29.45" customHeight="1" spans="1:6">
      <c r="A2" s="92" t="s">
        <v>1683</v>
      </c>
      <c r="B2" s="92"/>
      <c r="C2" s="92"/>
      <c r="D2" s="92"/>
      <c r="E2" s="92"/>
      <c r="F2" s="92"/>
    </row>
    <row r="3" ht="25.5" customHeight="1" spans="1:6">
      <c r="A3" s="93" t="s">
        <v>1117</v>
      </c>
      <c r="B3" s="93"/>
      <c r="C3" s="93"/>
      <c r="D3" s="93"/>
      <c r="E3" s="93"/>
      <c r="F3" s="93"/>
    </row>
    <row r="4" ht="37.5" customHeight="1" spans="1:6">
      <c r="A4" s="94" t="s">
        <v>1670</v>
      </c>
      <c r="B4" s="95" t="s">
        <v>1256</v>
      </c>
      <c r="C4" s="95" t="s">
        <v>1671</v>
      </c>
      <c r="D4" s="95" t="s">
        <v>1672</v>
      </c>
      <c r="E4" s="95" t="s">
        <v>1673</v>
      </c>
      <c r="F4" s="95" t="s">
        <v>1674</v>
      </c>
    </row>
    <row r="5" s="88" customFormat="1" ht="24.95" customHeight="1" spans="1:6">
      <c r="A5" s="96" t="s">
        <v>1608</v>
      </c>
      <c r="B5" s="97">
        <f t="shared" ref="B5:B8" si="0">SUM(C5:F5)</f>
        <v>11333</v>
      </c>
      <c r="C5" s="97">
        <v>1397</v>
      </c>
      <c r="D5" s="97">
        <v>8467</v>
      </c>
      <c r="E5" s="97">
        <v>95</v>
      </c>
      <c r="F5" s="97">
        <v>1374</v>
      </c>
    </row>
    <row r="6" ht="24.95" customHeight="1" spans="1:6">
      <c r="A6" s="98" t="s">
        <v>1684</v>
      </c>
      <c r="B6" s="97">
        <f t="shared" si="0"/>
        <v>11136</v>
      </c>
      <c r="C6" s="99">
        <v>1396</v>
      </c>
      <c r="D6" s="99">
        <v>8293</v>
      </c>
      <c r="E6" s="99">
        <v>73</v>
      </c>
      <c r="F6" s="99">
        <v>1374</v>
      </c>
    </row>
    <row r="7" ht="24.95" customHeight="1" spans="1:6">
      <c r="A7" s="98" t="s">
        <v>1685</v>
      </c>
      <c r="B7" s="97">
        <f t="shared" si="0"/>
        <v>22</v>
      </c>
      <c r="C7" s="99"/>
      <c r="D7" s="99"/>
      <c r="E7" s="99">
        <v>22</v>
      </c>
      <c r="F7" s="99"/>
    </row>
    <row r="8" ht="24.95" customHeight="1" spans="1:6">
      <c r="A8" s="98" t="s">
        <v>1686</v>
      </c>
      <c r="B8" s="97">
        <f t="shared" si="0"/>
        <v>175</v>
      </c>
      <c r="C8" s="99">
        <v>1</v>
      </c>
      <c r="D8" s="99">
        <v>174</v>
      </c>
      <c r="E8" s="99"/>
      <c r="F8" s="99"/>
    </row>
  </sheetData>
  <mergeCells count="2">
    <mergeCell ref="A2:F2"/>
    <mergeCell ref="A3:F3"/>
  </mergeCells>
  <printOptions horizontalCentered="1"/>
  <pageMargins left="0.747916666666667" right="0.747916666666667" top="0.786805555555556" bottom="0.708333333333333"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B7" sqref="B7"/>
    </sheetView>
  </sheetViews>
  <sheetFormatPr defaultColWidth="9" defaultRowHeight="14.25" outlineLevelRow="6" outlineLevelCol="7"/>
  <cols>
    <col min="1" max="1" width="8.875" style="31" customWidth="1"/>
    <col min="2" max="2" width="15.75" style="31" customWidth="1"/>
    <col min="3" max="3" width="18.25" style="31" customWidth="1"/>
    <col min="4" max="4" width="17.375" style="31" customWidth="1"/>
    <col min="5" max="5" width="19.125" style="31" customWidth="1"/>
    <col min="6" max="6" width="18.875" style="31" customWidth="1"/>
    <col min="7" max="7" width="21.25" style="31" customWidth="1"/>
    <col min="8" max="16384" width="9" style="31"/>
  </cols>
  <sheetData>
    <row r="1" ht="29.45" customHeight="1" spans="1:1">
      <c r="A1" s="42" t="s">
        <v>1687</v>
      </c>
    </row>
    <row r="2" ht="30" customHeight="1" spans="1:8">
      <c r="A2" s="83" t="s">
        <v>1688</v>
      </c>
      <c r="B2" s="83"/>
      <c r="C2" s="83"/>
      <c r="D2" s="83"/>
      <c r="E2" s="83"/>
      <c r="F2" s="83"/>
      <c r="G2" s="83"/>
      <c r="H2" s="84"/>
    </row>
    <row r="3" ht="23.45" customHeight="1" spans="7:7">
      <c r="G3" s="44" t="s">
        <v>1117</v>
      </c>
    </row>
    <row r="4" ht="48" customHeight="1" spans="1:7">
      <c r="A4" s="85" t="s">
        <v>1367</v>
      </c>
      <c r="B4" s="46" t="s">
        <v>1689</v>
      </c>
      <c r="C4" s="46"/>
      <c r="D4" s="46"/>
      <c r="E4" s="46" t="s">
        <v>1690</v>
      </c>
      <c r="F4" s="46"/>
      <c r="G4" s="46"/>
    </row>
    <row r="5" s="44" customFormat="1" ht="28.15" customHeight="1" spans="1:7">
      <c r="A5" s="86"/>
      <c r="B5" s="85" t="s">
        <v>1256</v>
      </c>
      <c r="C5" s="85" t="s">
        <v>1691</v>
      </c>
      <c r="D5" s="85" t="s">
        <v>1692</v>
      </c>
      <c r="E5" s="85" t="s">
        <v>1256</v>
      </c>
      <c r="F5" s="85" t="s">
        <v>1691</v>
      </c>
      <c r="G5" s="85" t="s">
        <v>1692</v>
      </c>
    </row>
    <row r="6" s="44" customFormat="1" ht="25.9" customHeight="1" spans="1:7">
      <c r="A6" s="87"/>
      <c r="B6" s="87"/>
      <c r="C6" s="87"/>
      <c r="D6" s="87"/>
      <c r="E6" s="87"/>
      <c r="F6" s="87"/>
      <c r="G6" s="87"/>
    </row>
    <row r="7" s="44" customFormat="1" ht="63" customHeight="1" spans="1:7">
      <c r="A7" s="46" t="s">
        <v>1370</v>
      </c>
      <c r="B7" s="46">
        <f>C7+D7</f>
        <v>248500</v>
      </c>
      <c r="C7" s="46">
        <v>160700</v>
      </c>
      <c r="D7" s="46">
        <v>87800</v>
      </c>
      <c r="E7" s="46">
        <f>F7+G7</f>
        <v>248127</v>
      </c>
      <c r="F7" s="81">
        <v>160368</v>
      </c>
      <c r="G7" s="81">
        <v>87759</v>
      </c>
    </row>
  </sheetData>
  <mergeCells count="10">
    <mergeCell ref="A2:G2"/>
    <mergeCell ref="B4:D4"/>
    <mergeCell ref="E4:G4"/>
    <mergeCell ref="A4:A6"/>
    <mergeCell ref="B5:B6"/>
    <mergeCell ref="C5:C6"/>
    <mergeCell ref="D5:D6"/>
    <mergeCell ref="E5:E6"/>
    <mergeCell ref="F5:F6"/>
    <mergeCell ref="G5:G6"/>
  </mergeCells>
  <printOptions horizontalCentered="1"/>
  <pageMargins left="0.472222222222222" right="0.472222222222222" top="0.786805555555556" bottom="0.708333333333333" header="0" footer="0"/>
  <pageSetup paperSize="9" scale="85"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9"/>
  <sheetViews>
    <sheetView workbookViewId="0">
      <selection activeCell="K7" sqref="G7 K7"/>
    </sheetView>
  </sheetViews>
  <sheetFormatPr defaultColWidth="9" defaultRowHeight="14.25"/>
  <cols>
    <col min="1" max="1" width="15.25" style="31" customWidth="1"/>
    <col min="2" max="2" width="12.125" style="31" customWidth="1"/>
    <col min="3" max="16384" width="9" style="31"/>
  </cols>
  <sheetData>
    <row r="1" ht="23.25" customHeight="1" spans="1:1">
      <c r="A1" s="42" t="s">
        <v>1693</v>
      </c>
    </row>
    <row r="2" ht="27" customHeight="1" spans="1:19">
      <c r="A2" s="43" t="s">
        <v>1694</v>
      </c>
      <c r="B2" s="43"/>
      <c r="C2" s="43"/>
      <c r="D2" s="43"/>
      <c r="E2" s="43"/>
      <c r="F2" s="43"/>
      <c r="G2" s="43"/>
      <c r="H2" s="43"/>
      <c r="I2" s="43"/>
      <c r="J2" s="43"/>
      <c r="K2" s="43"/>
      <c r="L2" s="43"/>
      <c r="M2" s="43"/>
      <c r="N2" s="43"/>
      <c r="O2" s="43"/>
      <c r="P2" s="43"/>
      <c r="Q2" s="43"/>
      <c r="R2" s="43"/>
      <c r="S2" s="43"/>
    </row>
    <row r="3" ht="18" customHeight="1" spans="18:19">
      <c r="R3" s="82" t="s">
        <v>1117</v>
      </c>
      <c r="S3" s="82"/>
    </row>
    <row r="4" ht="26.1" customHeight="1" spans="1:19">
      <c r="A4" s="45" t="s">
        <v>1367</v>
      </c>
      <c r="B4" s="45" t="s">
        <v>1695</v>
      </c>
      <c r="C4" s="45"/>
      <c r="D4" s="45"/>
      <c r="E4" s="45"/>
      <c r="F4" s="45"/>
      <c r="G4" s="45"/>
      <c r="H4" s="45"/>
      <c r="I4" s="45"/>
      <c r="J4" s="45"/>
      <c r="K4" s="45"/>
      <c r="L4" s="45"/>
      <c r="M4" s="45"/>
      <c r="N4" s="45" t="s">
        <v>1696</v>
      </c>
      <c r="O4" s="45"/>
      <c r="P4" s="45"/>
      <c r="Q4" s="45"/>
      <c r="R4" s="45"/>
      <c r="S4" s="45"/>
    </row>
    <row r="5" ht="26.1" customHeight="1" spans="1:19">
      <c r="A5" s="45"/>
      <c r="B5" s="78" t="s">
        <v>1256</v>
      </c>
      <c r="C5" s="79"/>
      <c r="D5" s="79"/>
      <c r="E5" s="80"/>
      <c r="F5" s="45" t="s">
        <v>1697</v>
      </c>
      <c r="G5" s="45"/>
      <c r="H5" s="45"/>
      <c r="I5" s="45"/>
      <c r="J5" s="45" t="s">
        <v>1698</v>
      </c>
      <c r="K5" s="45"/>
      <c r="L5" s="45"/>
      <c r="M5" s="45"/>
      <c r="N5" s="45" t="s">
        <v>1699</v>
      </c>
      <c r="O5" s="45"/>
      <c r="P5" s="45"/>
      <c r="Q5" s="45" t="s">
        <v>1700</v>
      </c>
      <c r="R5" s="45"/>
      <c r="S5" s="45"/>
    </row>
    <row r="6" ht="32.25" customHeight="1" spans="1:19">
      <c r="A6" s="45"/>
      <c r="B6" s="45" t="s">
        <v>1256</v>
      </c>
      <c r="C6" s="45" t="s">
        <v>1701</v>
      </c>
      <c r="D6" s="45" t="s">
        <v>1702</v>
      </c>
      <c r="E6" s="45" t="s">
        <v>1703</v>
      </c>
      <c r="F6" s="45" t="s">
        <v>1704</v>
      </c>
      <c r="G6" s="45" t="s">
        <v>1701</v>
      </c>
      <c r="H6" s="45" t="s">
        <v>1702</v>
      </c>
      <c r="I6" s="45" t="s">
        <v>1703</v>
      </c>
      <c r="J6" s="45" t="s">
        <v>1705</v>
      </c>
      <c r="K6" s="45" t="s">
        <v>1701</v>
      </c>
      <c r="L6" s="45" t="s">
        <v>1702</v>
      </c>
      <c r="M6" s="45" t="s">
        <v>1703</v>
      </c>
      <c r="N6" s="45" t="s">
        <v>1256</v>
      </c>
      <c r="O6" s="45" t="s">
        <v>1697</v>
      </c>
      <c r="P6" s="45" t="s">
        <v>1698</v>
      </c>
      <c r="Q6" s="45" t="s">
        <v>1256</v>
      </c>
      <c r="R6" s="45" t="s">
        <v>1697</v>
      </c>
      <c r="S6" s="45" t="s">
        <v>1698</v>
      </c>
    </row>
    <row r="7" ht="47.25" customHeight="1" spans="1:19">
      <c r="A7" s="45" t="s">
        <v>1370</v>
      </c>
      <c r="B7" s="45">
        <f>C7+D7+E7</f>
        <v>56443</v>
      </c>
      <c r="C7" s="45">
        <f>G7+K7</f>
        <v>41000</v>
      </c>
      <c r="D7" s="45">
        <f>H7+L7</f>
        <v>0</v>
      </c>
      <c r="E7" s="45">
        <f>I7+M7</f>
        <v>15443</v>
      </c>
      <c r="F7" s="45">
        <f>SUM(G7:I7)</f>
        <v>22850</v>
      </c>
      <c r="G7" s="45">
        <v>10100</v>
      </c>
      <c r="H7" s="45">
        <v>0</v>
      </c>
      <c r="I7" s="45">
        <v>12750</v>
      </c>
      <c r="J7" s="45">
        <f>SUM(K7:M7)</f>
        <v>33593</v>
      </c>
      <c r="K7" s="45">
        <v>30900</v>
      </c>
      <c r="L7" s="45">
        <v>0</v>
      </c>
      <c r="M7" s="45">
        <v>2693</v>
      </c>
      <c r="N7" s="45">
        <f>O7+P7</f>
        <v>15448</v>
      </c>
      <c r="O7" s="81">
        <v>12755</v>
      </c>
      <c r="P7" s="46">
        <v>2693</v>
      </c>
      <c r="Q7" s="45">
        <f>R7+S7</f>
        <v>7614</v>
      </c>
      <c r="R7" s="46">
        <v>5691</v>
      </c>
      <c r="S7" s="46">
        <v>1923</v>
      </c>
    </row>
    <row r="8" ht="26.1" customHeight="1"/>
    <row r="9" ht="26.1" customHeight="1"/>
    <row r="10" ht="26.1" customHeight="1"/>
    <row r="11" ht="26.1" customHeight="1"/>
    <row r="12" ht="26.1" customHeight="1"/>
    <row r="13" ht="26.1" customHeight="1"/>
    <row r="14" ht="26.1" customHeight="1"/>
    <row r="15" ht="26.1" customHeight="1"/>
    <row r="16" ht="26.1" customHeight="1"/>
    <row r="17" ht="26.1" customHeight="1"/>
    <row r="18" ht="26.1" customHeight="1"/>
    <row r="19" ht="26.1" customHeight="1"/>
    <row r="20" ht="26.1" customHeight="1"/>
    <row r="21" ht="26.1" customHeight="1"/>
    <row r="22" ht="26.1" customHeight="1"/>
    <row r="23" ht="26.1" customHeight="1"/>
    <row r="24" ht="26.1" customHeight="1"/>
    <row r="25" ht="26.1" customHeight="1"/>
    <row r="26" ht="26.1" customHeight="1"/>
    <row r="27" ht="26.1" customHeight="1"/>
    <row r="28" ht="26.1" customHeight="1"/>
    <row r="29" ht="26.1" customHeight="1"/>
    <row r="30" ht="26.1" customHeight="1"/>
    <row r="31" ht="26.1" customHeight="1"/>
    <row r="32"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26.1" customHeight="1"/>
    <row r="45" ht="26.1" customHeight="1"/>
    <row r="46" ht="26.1" customHeight="1"/>
    <row r="47" ht="26.1" customHeight="1"/>
    <row r="48" ht="26.1" customHeight="1"/>
    <row r="49" ht="26.1" customHeight="1"/>
    <row r="50" ht="26.1" customHeight="1"/>
    <row r="51" ht="26.1" customHeight="1"/>
    <row r="52" ht="26.1" customHeight="1"/>
    <row r="53" ht="26.1" customHeight="1"/>
    <row r="54" ht="26.1" customHeight="1"/>
    <row r="55" ht="26.1" customHeight="1"/>
    <row r="56" ht="26.1" customHeight="1"/>
    <row r="57" ht="26.1" customHeight="1"/>
    <row r="58" ht="26.1" customHeight="1"/>
    <row r="59" ht="26.1"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sheetData>
  <mergeCells count="10">
    <mergeCell ref="A2:S2"/>
    <mergeCell ref="R3:S3"/>
    <mergeCell ref="B4:M4"/>
    <mergeCell ref="N4:S4"/>
    <mergeCell ref="B5:E5"/>
    <mergeCell ref="F5:I5"/>
    <mergeCell ref="J5:M5"/>
    <mergeCell ref="N5:P5"/>
    <mergeCell ref="Q5:S5"/>
    <mergeCell ref="A4:A6"/>
  </mergeCells>
  <printOptions horizontalCentered="1"/>
  <pageMargins left="0.747916666666667" right="0.747916666666667" top="0.786805555555556" bottom="0.708333333333333"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topLeftCell="A7" workbookViewId="0">
      <selection activeCell="C8" sqref="C8"/>
    </sheetView>
  </sheetViews>
  <sheetFormatPr defaultColWidth="9" defaultRowHeight="14.25"/>
  <cols>
    <col min="1" max="1" width="16" style="42" customWidth="1"/>
    <col min="2" max="2" width="38.875" style="51" customWidth="1"/>
    <col min="3" max="3" width="25" style="52" customWidth="1"/>
    <col min="4" max="4" width="47.25" style="44" customWidth="1"/>
    <col min="5" max="5" width="5.375" style="31" customWidth="1"/>
    <col min="6" max="7" width="6.375" style="31" customWidth="1"/>
    <col min="8" max="16384" width="9" style="31"/>
  </cols>
  <sheetData>
    <row r="1" ht="29.45" customHeight="1" spans="1:1">
      <c r="A1" s="42" t="s">
        <v>1706</v>
      </c>
    </row>
    <row r="2" ht="30" customHeight="1" spans="1:4">
      <c r="A2" s="53" t="s">
        <v>1707</v>
      </c>
      <c r="B2" s="53"/>
      <c r="C2" s="53"/>
      <c r="D2" s="53"/>
    </row>
    <row r="3" ht="23.45" customHeight="1" spans="1:4">
      <c r="A3" s="54"/>
      <c r="B3" s="55"/>
      <c r="C3" s="31"/>
      <c r="D3" s="56" t="s">
        <v>1117</v>
      </c>
    </row>
    <row r="4" ht="30" customHeight="1" spans="1:4">
      <c r="A4" s="57" t="s">
        <v>1708</v>
      </c>
      <c r="B4" s="58" t="s">
        <v>1709</v>
      </c>
      <c r="C4" s="59" t="s">
        <v>1710</v>
      </c>
      <c r="D4" s="57" t="s">
        <v>1711</v>
      </c>
    </row>
    <row r="5" ht="30" customHeight="1" spans="1:4">
      <c r="A5" s="60"/>
      <c r="B5" s="60" t="s">
        <v>1697</v>
      </c>
      <c r="C5" s="59">
        <f>SUM(C6:C18)</f>
        <v>10100</v>
      </c>
      <c r="D5" s="57"/>
    </row>
    <row r="6" s="47" customFormat="1" ht="30" customHeight="1" spans="1:4">
      <c r="A6" s="61" t="s">
        <v>1712</v>
      </c>
      <c r="B6" s="62" t="s">
        <v>1713</v>
      </c>
      <c r="C6" s="63">
        <v>3432</v>
      </c>
      <c r="D6" s="62" t="s">
        <v>1714</v>
      </c>
    </row>
    <row r="7" s="47" customFormat="1" ht="30" customHeight="1" spans="1:4">
      <c r="A7" s="61" t="s">
        <v>1712</v>
      </c>
      <c r="B7" s="62" t="s">
        <v>1713</v>
      </c>
      <c r="C7" s="63">
        <v>580.7</v>
      </c>
      <c r="D7" s="62" t="s">
        <v>1715</v>
      </c>
    </row>
    <row r="8" s="47" customFormat="1" ht="30" customHeight="1" spans="1:4">
      <c r="A8" s="61" t="s">
        <v>1712</v>
      </c>
      <c r="B8" s="62" t="s">
        <v>1713</v>
      </c>
      <c r="C8" s="63">
        <v>266</v>
      </c>
      <c r="D8" s="62" t="s">
        <v>1716</v>
      </c>
    </row>
    <row r="9" s="48" customFormat="1" ht="30" customHeight="1" spans="1:4">
      <c r="A9" s="61" t="s">
        <v>1712</v>
      </c>
      <c r="B9" s="64" t="s">
        <v>1713</v>
      </c>
      <c r="C9" s="63">
        <v>300</v>
      </c>
      <c r="D9" s="64" t="s">
        <v>1717</v>
      </c>
    </row>
    <row r="10" s="42" customFormat="1" ht="30" customHeight="1" spans="1:4">
      <c r="A10" s="61" t="s">
        <v>1718</v>
      </c>
      <c r="B10" s="62" t="s">
        <v>1719</v>
      </c>
      <c r="C10" s="63">
        <v>1250</v>
      </c>
      <c r="D10" s="62" t="s">
        <v>1720</v>
      </c>
    </row>
    <row r="11" ht="30" customHeight="1" spans="1:4">
      <c r="A11" s="61" t="s">
        <v>1721</v>
      </c>
      <c r="B11" s="62" t="s">
        <v>1722</v>
      </c>
      <c r="C11" s="63">
        <v>489.3</v>
      </c>
      <c r="D11" s="62" t="s">
        <v>1723</v>
      </c>
    </row>
    <row r="12" ht="30" customHeight="1" spans="1:4">
      <c r="A12" s="61" t="s">
        <v>1721</v>
      </c>
      <c r="B12" s="62" t="s">
        <v>1722</v>
      </c>
      <c r="C12" s="63">
        <v>584</v>
      </c>
      <c r="D12" s="62" t="s">
        <v>1724</v>
      </c>
    </row>
    <row r="13" s="49" customFormat="1" ht="30" customHeight="1" spans="1:4">
      <c r="A13" s="61" t="s">
        <v>1725</v>
      </c>
      <c r="B13" s="62" t="s">
        <v>1726</v>
      </c>
      <c r="C13" s="63">
        <v>800</v>
      </c>
      <c r="D13" s="62" t="s">
        <v>1727</v>
      </c>
    </row>
    <row r="14" s="49" customFormat="1" ht="30" customHeight="1" spans="1:4">
      <c r="A14" s="61" t="s">
        <v>1728</v>
      </c>
      <c r="B14" s="65" t="s">
        <v>1729</v>
      </c>
      <c r="C14" s="66">
        <v>430</v>
      </c>
      <c r="D14" s="65" t="s">
        <v>1730</v>
      </c>
    </row>
    <row r="15" s="49" customFormat="1" ht="30" customHeight="1" spans="1:4">
      <c r="A15" s="61" t="s">
        <v>1731</v>
      </c>
      <c r="B15" s="62" t="s">
        <v>1732</v>
      </c>
      <c r="C15" s="63">
        <v>300</v>
      </c>
      <c r="D15" s="62" t="s">
        <v>1733</v>
      </c>
    </row>
    <row r="16" ht="30" customHeight="1" spans="1:4">
      <c r="A16" s="61" t="s">
        <v>1734</v>
      </c>
      <c r="B16" s="64" t="s">
        <v>1735</v>
      </c>
      <c r="C16" s="63">
        <v>400</v>
      </c>
      <c r="D16" s="64" t="s">
        <v>1736</v>
      </c>
    </row>
    <row r="17" s="50" customFormat="1" ht="30" customHeight="1" spans="1:4">
      <c r="A17" s="61" t="s">
        <v>1737</v>
      </c>
      <c r="B17" s="65" t="s">
        <v>1738</v>
      </c>
      <c r="C17" s="66">
        <v>1090</v>
      </c>
      <c r="D17" s="65" t="s">
        <v>1739</v>
      </c>
    </row>
    <row r="18" ht="30" customHeight="1" spans="1:4">
      <c r="A18" s="61">
        <v>145001</v>
      </c>
      <c r="B18" s="65" t="s">
        <v>1740</v>
      </c>
      <c r="C18" s="66">
        <v>178</v>
      </c>
      <c r="D18" s="65" t="s">
        <v>1741</v>
      </c>
    </row>
    <row r="19" s="50" customFormat="1" ht="30" customHeight="1" spans="1:4">
      <c r="A19" s="67"/>
      <c r="B19" s="68" t="s">
        <v>1698</v>
      </c>
      <c r="C19" s="69">
        <f>SUM(C20:C22)</f>
        <v>30900</v>
      </c>
      <c r="D19" s="70"/>
    </row>
    <row r="20" ht="30" customHeight="1" spans="1:4">
      <c r="A20" s="63" t="s">
        <v>1742</v>
      </c>
      <c r="B20" s="71" t="s">
        <v>1743</v>
      </c>
      <c r="C20" s="72">
        <v>20000</v>
      </c>
      <c r="D20" s="71" t="s">
        <v>1744</v>
      </c>
    </row>
    <row r="21" ht="30" customHeight="1" spans="1:4">
      <c r="A21" s="63">
        <v>900023</v>
      </c>
      <c r="B21" s="73" t="s">
        <v>1743</v>
      </c>
      <c r="C21" s="74">
        <v>10000</v>
      </c>
      <c r="D21" s="73" t="s">
        <v>1744</v>
      </c>
    </row>
    <row r="22" ht="30" customHeight="1" spans="1:4">
      <c r="A22" s="63">
        <v>900023</v>
      </c>
      <c r="B22" s="73" t="s">
        <v>1743</v>
      </c>
      <c r="C22" s="66">
        <v>900</v>
      </c>
      <c r="D22" s="73" t="s">
        <v>1744</v>
      </c>
    </row>
    <row r="23" ht="30" customHeight="1" spans="1:4">
      <c r="A23" s="67"/>
      <c r="B23" s="68"/>
      <c r="C23" s="69">
        <f>C5+C19</f>
        <v>41000</v>
      </c>
      <c r="D23" s="70"/>
    </row>
    <row r="24" ht="30" customHeight="1"/>
    <row r="25" ht="30" customHeight="1"/>
    <row r="26" ht="30" customHeight="1"/>
    <row r="27" ht="30" customHeight="1"/>
    <row r="28" ht="30" customHeight="1"/>
    <row r="29" ht="30" customHeight="1"/>
    <row r="30" ht="26.1" customHeight="1"/>
    <row r="31" ht="26.1" customHeight="1"/>
    <row r="32"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26.1" customHeight="1"/>
    <row r="45" ht="26.1" customHeight="1"/>
    <row r="46" ht="26.1" customHeight="1" spans="2:10">
      <c r="B46" s="75"/>
      <c r="C46" s="76"/>
      <c r="D46" s="75"/>
      <c r="E46" s="77"/>
      <c r="F46" s="77"/>
      <c r="G46" s="77"/>
      <c r="H46" s="77"/>
      <c r="I46" s="77"/>
      <c r="J46" s="77"/>
    </row>
    <row r="47" ht="26.1" customHeight="1" spans="1:10">
      <c r="A47" s="77"/>
      <c r="B47" s="75"/>
      <c r="C47" s="76"/>
      <c r="D47" s="75"/>
      <c r="E47" s="77"/>
      <c r="F47" s="77"/>
      <c r="G47" s="77"/>
      <c r="H47" s="77"/>
      <c r="I47" s="77"/>
      <c r="J47" s="77"/>
    </row>
    <row r="48" ht="26.1" customHeight="1" spans="1:10">
      <c r="A48" s="77"/>
      <c r="B48" s="75"/>
      <c r="C48" s="76"/>
      <c r="D48" s="75"/>
      <c r="E48" s="77"/>
      <c r="F48" s="77"/>
      <c r="G48" s="77"/>
      <c r="H48" s="77"/>
      <c r="I48" s="77"/>
      <c r="J48" s="77"/>
    </row>
    <row r="49" ht="26.1" customHeight="1" spans="1:10">
      <c r="A49" s="77"/>
      <c r="B49" s="75"/>
      <c r="C49" s="76"/>
      <c r="D49" s="75"/>
      <c r="E49" s="77"/>
      <c r="F49" s="77"/>
      <c r="G49" s="77"/>
      <c r="H49" s="77"/>
      <c r="I49" s="77"/>
      <c r="J49" s="77"/>
    </row>
    <row r="50" ht="26.1" customHeight="1" spans="1:10">
      <c r="A50" s="77"/>
      <c r="B50" s="75"/>
      <c r="C50" s="76"/>
      <c r="D50" s="75"/>
      <c r="E50" s="77"/>
      <c r="F50" s="77"/>
      <c r="G50" s="77"/>
      <c r="H50" s="77"/>
      <c r="I50" s="77"/>
      <c r="J50" s="77"/>
    </row>
    <row r="51" ht="26.1" customHeight="1" spans="1:10">
      <c r="A51" s="77"/>
      <c r="B51" s="75"/>
      <c r="C51" s="76"/>
      <c r="D51" s="75"/>
      <c r="E51" s="77"/>
      <c r="F51" s="77"/>
      <c r="G51" s="77"/>
      <c r="H51" s="77"/>
      <c r="I51" s="77"/>
      <c r="J51" s="77"/>
    </row>
    <row r="52" ht="26.1" customHeight="1" spans="1:10">
      <c r="A52" s="77"/>
      <c r="B52" s="75"/>
      <c r="C52" s="76"/>
      <c r="D52" s="75"/>
      <c r="E52" s="77"/>
      <c r="F52" s="77"/>
      <c r="G52" s="77"/>
      <c r="H52" s="77"/>
      <c r="I52" s="77"/>
      <c r="J52" s="77"/>
    </row>
    <row r="53" ht="26.1" customHeight="1" spans="1:10">
      <c r="A53" s="77"/>
      <c r="B53" s="75"/>
      <c r="C53" s="76"/>
      <c r="D53" s="75"/>
      <c r="E53" s="77"/>
      <c r="F53" s="77"/>
      <c r="G53" s="77"/>
      <c r="H53" s="77"/>
      <c r="I53" s="77"/>
      <c r="J53" s="77"/>
    </row>
    <row r="54" ht="26.1" customHeight="1" spans="1:10">
      <c r="A54" s="77"/>
      <c r="B54" s="75"/>
      <c r="C54" s="76"/>
      <c r="D54" s="75"/>
      <c r="E54" s="77"/>
      <c r="F54" s="77"/>
      <c r="G54" s="77"/>
      <c r="H54" s="77"/>
      <c r="I54" s="77"/>
      <c r="J54" s="77"/>
    </row>
    <row r="55" ht="26.1" customHeight="1" spans="1:10">
      <c r="A55" s="77"/>
      <c r="B55" s="75"/>
      <c r="C55" s="76"/>
      <c r="D55" s="75"/>
      <c r="E55" s="77"/>
      <c r="F55" s="77"/>
      <c r="G55" s="77"/>
      <c r="H55" s="77"/>
      <c r="I55" s="77"/>
      <c r="J55" s="77"/>
    </row>
    <row r="56" ht="26.1" customHeight="1" spans="1:10">
      <c r="A56" s="77"/>
      <c r="B56" s="75"/>
      <c r="C56" s="76"/>
      <c r="D56" s="75"/>
      <c r="E56" s="77"/>
      <c r="F56" s="77"/>
      <c r="G56" s="77"/>
      <c r="H56" s="77"/>
      <c r="I56" s="77"/>
      <c r="J56" s="77"/>
    </row>
    <row r="57" ht="26.1" customHeight="1" spans="1:10">
      <c r="A57" s="77"/>
      <c r="B57" s="75"/>
      <c r="C57" s="76"/>
      <c r="D57" s="75"/>
      <c r="E57" s="77"/>
      <c r="F57" s="77"/>
      <c r="G57" s="77"/>
      <c r="H57" s="77"/>
      <c r="I57" s="77"/>
      <c r="J57" s="77"/>
    </row>
    <row r="58" ht="26.1" customHeight="1" spans="1:10">
      <c r="A58" s="77"/>
      <c r="B58" s="75"/>
      <c r="C58" s="76"/>
      <c r="D58" s="75"/>
      <c r="E58" s="77"/>
      <c r="F58" s="77"/>
      <c r="G58" s="77"/>
      <c r="H58" s="77"/>
      <c r="I58" s="77"/>
      <c r="J58" s="77"/>
    </row>
    <row r="59" ht="26.1" customHeight="1" spans="1:10">
      <c r="A59" s="77"/>
      <c r="B59" s="75"/>
      <c r="C59" s="76"/>
      <c r="D59" s="75"/>
      <c r="E59" s="77"/>
      <c r="F59" s="77"/>
      <c r="G59" s="77"/>
      <c r="H59" s="77"/>
      <c r="I59" s="77"/>
      <c r="J59" s="77"/>
    </row>
    <row r="60" ht="26.1" customHeight="1" spans="1:10">
      <c r="A60" s="77"/>
      <c r="B60" s="75"/>
      <c r="C60" s="76"/>
      <c r="D60" s="75"/>
      <c r="E60" s="77"/>
      <c r="F60" s="77"/>
      <c r="G60" s="77"/>
      <c r="H60" s="77"/>
      <c r="I60" s="77"/>
      <c r="J60" s="77"/>
    </row>
    <row r="61" ht="26.1" customHeight="1" spans="1:10">
      <c r="A61" s="77"/>
      <c r="B61" s="75"/>
      <c r="C61" s="76"/>
      <c r="D61" s="75"/>
      <c r="E61" s="77"/>
      <c r="F61" s="77"/>
      <c r="G61" s="77"/>
      <c r="H61" s="77"/>
      <c r="I61" s="77"/>
      <c r="J61" s="77"/>
    </row>
    <row r="62" ht="26.1" customHeight="1" spans="1:10">
      <c r="A62" s="77"/>
      <c r="B62" s="75"/>
      <c r="C62" s="76"/>
      <c r="D62" s="75"/>
      <c r="E62" s="77"/>
      <c r="F62" s="77"/>
      <c r="G62" s="77"/>
      <c r="H62" s="77"/>
      <c r="I62" s="77"/>
      <c r="J62" s="77"/>
    </row>
    <row r="63" ht="26.1" customHeight="1" spans="1:10">
      <c r="A63" s="77"/>
      <c r="B63" s="75"/>
      <c r="C63" s="76"/>
      <c r="D63" s="75"/>
      <c r="E63" s="77"/>
      <c r="F63" s="77"/>
      <c r="G63" s="77"/>
      <c r="H63" s="77"/>
      <c r="I63" s="77"/>
      <c r="J63" s="77"/>
    </row>
    <row r="64" ht="26.1" customHeight="1" spans="1:10">
      <c r="A64" s="77"/>
      <c r="B64" s="75"/>
      <c r="C64" s="76"/>
      <c r="D64" s="75"/>
      <c r="E64" s="77"/>
      <c r="F64" s="77"/>
      <c r="G64" s="77"/>
      <c r="H64" s="77"/>
      <c r="I64" s="77"/>
      <c r="J64" s="77"/>
    </row>
    <row r="65" ht="26.1" customHeight="1" spans="1:10">
      <c r="A65" s="77"/>
      <c r="B65" s="75"/>
      <c r="C65" s="76"/>
      <c r="D65" s="75"/>
      <c r="E65" s="77"/>
      <c r="F65" s="77"/>
      <c r="G65" s="77"/>
      <c r="H65" s="77"/>
      <c r="I65" s="77"/>
      <c r="J65" s="77"/>
    </row>
    <row r="66" ht="26.1" customHeight="1" spans="1:10">
      <c r="A66" s="77"/>
      <c r="B66" s="75"/>
      <c r="C66" s="76"/>
      <c r="D66" s="75"/>
      <c r="E66" s="77"/>
      <c r="F66" s="77"/>
      <c r="G66" s="77"/>
      <c r="H66" s="77"/>
      <c r="I66" s="77"/>
      <c r="J66" s="77"/>
    </row>
    <row r="67" ht="26.1" customHeight="1" spans="1:10">
      <c r="A67" s="77"/>
      <c r="B67" s="75"/>
      <c r="C67" s="76"/>
      <c r="D67" s="75"/>
      <c r="E67" s="77"/>
      <c r="F67" s="77"/>
      <c r="G67" s="77"/>
      <c r="H67" s="77"/>
      <c r="I67" s="77"/>
      <c r="J67" s="77"/>
    </row>
    <row r="68" ht="18.95" customHeight="1" spans="1:10">
      <c r="A68" s="77"/>
      <c r="B68" s="75"/>
      <c r="C68" s="76"/>
      <c r="D68" s="75"/>
      <c r="E68" s="77"/>
      <c r="F68" s="77"/>
      <c r="G68" s="77"/>
      <c r="H68" s="77"/>
      <c r="I68" s="77"/>
      <c r="J68" s="77"/>
    </row>
    <row r="69" ht="20.1" customHeight="1" spans="1:10">
      <c r="A69" s="77"/>
      <c r="B69" s="75"/>
      <c r="C69" s="76"/>
      <c r="D69" s="75"/>
      <c r="E69" s="77"/>
      <c r="F69" s="77"/>
      <c r="G69" s="77"/>
      <c r="H69" s="77"/>
      <c r="I69" s="77"/>
      <c r="J69" s="77"/>
    </row>
    <row r="70" spans="1:10">
      <c r="A70" s="77"/>
      <c r="B70" s="75"/>
      <c r="C70" s="76"/>
      <c r="D70" s="75"/>
      <c r="E70" s="77"/>
      <c r="F70" s="77"/>
      <c r="G70" s="77"/>
      <c r="H70" s="77"/>
      <c r="I70" s="77"/>
      <c r="J70" s="77"/>
    </row>
    <row r="71" spans="1:1">
      <c r="A71" s="77"/>
    </row>
  </sheetData>
  <mergeCells count="1">
    <mergeCell ref="A2:D2"/>
  </mergeCells>
  <printOptions horizontalCentered="1"/>
  <pageMargins left="0.747916666666667" right="0.747916666666667" top="0.786805555555556" bottom="0.708333333333333"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
  <sheetViews>
    <sheetView workbookViewId="0">
      <selection activeCell="E19" sqref="E19"/>
    </sheetView>
  </sheetViews>
  <sheetFormatPr defaultColWidth="9" defaultRowHeight="14.25" outlineLevelCol="6"/>
  <cols>
    <col min="1" max="1" width="15.625" style="31" customWidth="1"/>
    <col min="2" max="2" width="14.375" style="31" customWidth="1"/>
    <col min="3" max="3" width="15.125" style="31" customWidth="1"/>
    <col min="4" max="4" width="14.25" style="31" customWidth="1"/>
    <col min="5" max="5" width="16.875" style="31" customWidth="1"/>
    <col min="6" max="6" width="16.5" style="31" customWidth="1"/>
    <col min="7" max="7" width="19.625" style="31" customWidth="1"/>
    <col min="8" max="16384" width="9" style="31"/>
  </cols>
  <sheetData>
    <row r="1" ht="21.75" customHeight="1" spans="1:1">
      <c r="A1" s="42" t="s">
        <v>1745</v>
      </c>
    </row>
    <row r="2" ht="42" customHeight="1" spans="1:7">
      <c r="A2" s="43" t="s">
        <v>1746</v>
      </c>
      <c r="B2" s="43"/>
      <c r="C2" s="43"/>
      <c r="D2" s="43"/>
      <c r="E2" s="43"/>
      <c r="F2" s="43"/>
      <c r="G2" s="43"/>
    </row>
    <row r="3" ht="46.5" customHeight="1" spans="7:7">
      <c r="G3" s="44" t="s">
        <v>1117</v>
      </c>
    </row>
    <row r="4" ht="39.75" customHeight="1" spans="1:7">
      <c r="A4" s="45" t="s">
        <v>1367</v>
      </c>
      <c r="B4" s="45" t="s">
        <v>1747</v>
      </c>
      <c r="C4" s="45"/>
      <c r="D4" s="45"/>
      <c r="E4" s="45" t="s">
        <v>1748</v>
      </c>
      <c r="F4" s="45"/>
      <c r="G4" s="45"/>
    </row>
    <row r="5" ht="39.75" customHeight="1" spans="1:7">
      <c r="A5" s="45"/>
      <c r="B5" s="45" t="s">
        <v>1256</v>
      </c>
      <c r="C5" s="45" t="s">
        <v>1691</v>
      </c>
      <c r="D5" s="45" t="s">
        <v>1692</v>
      </c>
      <c r="E5" s="45" t="s">
        <v>1256</v>
      </c>
      <c r="F5" s="45" t="s">
        <v>1691</v>
      </c>
      <c r="G5" s="45" t="s">
        <v>1692</v>
      </c>
    </row>
    <row r="6" ht="56.25" customHeight="1" spans="1:7">
      <c r="A6" s="45" t="s">
        <v>1370</v>
      </c>
      <c r="B6" s="45">
        <f>C6+D6</f>
        <v>44462</v>
      </c>
      <c r="C6" s="46">
        <v>44462</v>
      </c>
      <c r="D6" s="46"/>
      <c r="E6" s="45">
        <f>F6+G6</f>
        <v>8892</v>
      </c>
      <c r="F6" s="46">
        <v>5942</v>
      </c>
      <c r="G6" s="46">
        <v>2950</v>
      </c>
    </row>
    <row r="17" ht="26.1" customHeight="1"/>
    <row r="18" ht="26.1" customHeight="1"/>
    <row r="19" ht="26.1" customHeight="1"/>
    <row r="20" ht="26.1" customHeight="1"/>
    <row r="21" ht="26.1" customHeight="1"/>
    <row r="22" ht="26.1" customHeight="1"/>
    <row r="23" ht="26.1" customHeight="1"/>
    <row r="24" ht="26.1" customHeight="1"/>
    <row r="25" ht="26.1" customHeight="1"/>
    <row r="26" ht="26.1" customHeight="1"/>
    <row r="27" ht="26.1" customHeight="1"/>
    <row r="28" ht="26.1" customHeight="1"/>
    <row r="29" ht="26.1" customHeight="1"/>
    <row r="30" ht="26.1" customHeight="1"/>
    <row r="31" ht="26.1" customHeight="1"/>
    <row r="32"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26.1" customHeight="1"/>
    <row r="45" ht="26.1" customHeight="1"/>
    <row r="46" ht="26.1" customHeight="1"/>
    <row r="47" ht="26.1" customHeight="1"/>
    <row r="48" ht="26.1" customHeight="1"/>
    <row r="49" ht="26.1" customHeight="1"/>
    <row r="50" ht="26.1" customHeight="1"/>
    <row r="51" ht="26.1" customHeight="1"/>
    <row r="52" ht="26.1" customHeight="1"/>
    <row r="53" ht="26.1" customHeight="1"/>
    <row r="54" ht="26.1" customHeight="1"/>
    <row r="55" ht="26.1" customHeight="1"/>
    <row r="56" ht="26.1" customHeight="1"/>
    <row r="57" ht="26.1" customHeight="1"/>
    <row r="58" ht="26.1" customHeight="1"/>
    <row r="59" ht="26.1"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row r="70" ht="18.95" customHeight="1"/>
    <row r="71" ht="20.1" customHeight="1"/>
  </sheetData>
  <mergeCells count="4">
    <mergeCell ref="A2:G2"/>
    <mergeCell ref="B4:D4"/>
    <mergeCell ref="E4:G4"/>
    <mergeCell ref="A4:A5"/>
  </mergeCells>
  <printOptions horizontalCentered="1"/>
  <pageMargins left="0.747916666666667" right="0.747916666666667" top="0.786805555555556" bottom="0.708333333333333" header="0" footer="0"/>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8" sqref="A8:F8"/>
    </sheetView>
  </sheetViews>
  <sheetFormatPr defaultColWidth="9" defaultRowHeight="14.25" outlineLevelRow="7" outlineLevelCol="5"/>
  <cols>
    <col min="1" max="2" width="9" style="31"/>
    <col min="3" max="3" width="16.75" style="31" customWidth="1"/>
    <col min="4" max="4" width="20.875" style="31" customWidth="1"/>
    <col min="5" max="5" width="21.5" style="31" customWidth="1"/>
    <col min="6" max="6" width="24.125" style="31" customWidth="1"/>
    <col min="7" max="16384" width="9" style="31"/>
  </cols>
  <sheetData>
    <row r="1" spans="1:6">
      <c r="A1" s="32" t="s">
        <v>1749</v>
      </c>
      <c r="B1" s="33"/>
      <c r="C1" s="33"/>
      <c r="D1" s="33"/>
      <c r="E1" s="33"/>
      <c r="F1" s="33"/>
    </row>
    <row r="2" ht="27" customHeight="1" spans="1:6">
      <c r="A2" s="34" t="s">
        <v>1750</v>
      </c>
      <c r="B2" s="34"/>
      <c r="C2" s="34"/>
      <c r="D2" s="34"/>
      <c r="E2" s="34"/>
      <c r="F2" s="34"/>
    </row>
    <row r="3" ht="27.95" customHeight="1" spans="1:6">
      <c r="A3" s="33"/>
      <c r="B3" s="33"/>
      <c r="C3" s="33"/>
      <c r="D3" s="33"/>
      <c r="E3" s="33"/>
      <c r="F3" s="35" t="s">
        <v>1117</v>
      </c>
    </row>
    <row r="4" ht="24.95" customHeight="1" spans="1:6">
      <c r="A4" s="36" t="s">
        <v>1751</v>
      </c>
      <c r="B4" s="37"/>
      <c r="C4" s="37"/>
      <c r="D4" s="37"/>
      <c r="E4" s="37"/>
      <c r="F4" s="37"/>
    </row>
    <row r="5" ht="24.95" customHeight="1" spans="1:6">
      <c r="A5" s="38" t="s">
        <v>1752</v>
      </c>
      <c r="B5" s="39" t="s">
        <v>1753</v>
      </c>
      <c r="C5" s="38" t="s">
        <v>1754</v>
      </c>
      <c r="D5" s="38"/>
      <c r="E5" s="38"/>
      <c r="F5" s="38" t="s">
        <v>1288</v>
      </c>
    </row>
    <row r="6" ht="24.95" customHeight="1" spans="1:6">
      <c r="A6" s="38"/>
      <c r="B6" s="39"/>
      <c r="C6" s="38" t="s">
        <v>1705</v>
      </c>
      <c r="D6" s="38" t="s">
        <v>1755</v>
      </c>
      <c r="E6" s="38" t="s">
        <v>1756</v>
      </c>
      <c r="F6" s="38"/>
    </row>
    <row r="7" ht="48.75" customHeight="1" spans="1:6">
      <c r="A7" s="38">
        <f>B7+C7+F7</f>
        <v>1872.48</v>
      </c>
      <c r="B7" s="38">
        <v>9</v>
      </c>
      <c r="C7" s="38">
        <v>739.54</v>
      </c>
      <c r="D7" s="38"/>
      <c r="E7" s="40">
        <v>665.58</v>
      </c>
      <c r="F7" s="40">
        <v>1123.94</v>
      </c>
    </row>
    <row r="8" ht="128.25" customHeight="1" spans="1:6">
      <c r="A8" s="41" t="s">
        <v>1757</v>
      </c>
      <c r="B8" s="41"/>
      <c r="C8" s="41"/>
      <c r="D8" s="41"/>
      <c r="E8" s="41"/>
      <c r="F8" s="41"/>
    </row>
  </sheetData>
  <mergeCells count="7">
    <mergeCell ref="A2:F2"/>
    <mergeCell ref="A4:F4"/>
    <mergeCell ref="C5:E5"/>
    <mergeCell ref="A8:F8"/>
    <mergeCell ref="A5:A6"/>
    <mergeCell ref="B5:B6"/>
    <mergeCell ref="F5:F6"/>
  </mergeCells>
  <printOptions horizontalCentered="1"/>
  <pageMargins left="0.747916666666667" right="0.747916666666667" top="0.786805555555556" bottom="0.708333333333333"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6"/>
  <sheetViews>
    <sheetView tabSelected="1" zoomScale="70" zoomScaleNormal="70" topLeftCell="A2" workbookViewId="0">
      <selection activeCell="A4" sqref="A4"/>
    </sheetView>
  </sheetViews>
  <sheetFormatPr defaultColWidth="8.75" defaultRowHeight="14.25"/>
  <cols>
    <col min="1" max="1" width="205.891666666667" customWidth="1"/>
    <col min="257" max="257" width="182.25" customWidth="1"/>
    <col min="513" max="513" width="182.25" customWidth="1"/>
    <col min="769" max="769" width="182.25" customWidth="1"/>
    <col min="1025" max="1025" width="182.25" customWidth="1"/>
    <col min="1281" max="1281" width="182.25" customWidth="1"/>
    <col min="1537" max="1537" width="182.25" customWidth="1"/>
    <col min="1793" max="1793" width="182.25" customWidth="1"/>
    <col min="2049" max="2049" width="182.25" customWidth="1"/>
    <col min="2305" max="2305" width="182.25" customWidth="1"/>
    <col min="2561" max="2561" width="182.25" customWidth="1"/>
    <col min="2817" max="2817" width="182.25" customWidth="1"/>
    <col min="3073" max="3073" width="182.25" customWidth="1"/>
    <col min="3329" max="3329" width="182.25" customWidth="1"/>
    <col min="3585" max="3585" width="182.25" customWidth="1"/>
    <col min="3841" max="3841" width="182.25" customWidth="1"/>
    <col min="4097" max="4097" width="182.25" customWidth="1"/>
    <col min="4353" max="4353" width="182.25" customWidth="1"/>
    <col min="4609" max="4609" width="182.25" customWidth="1"/>
    <col min="4865" max="4865" width="182.25" customWidth="1"/>
    <col min="5121" max="5121" width="182.25" customWidth="1"/>
    <col min="5377" max="5377" width="182.25" customWidth="1"/>
    <col min="5633" max="5633" width="182.25" customWidth="1"/>
    <col min="5889" max="5889" width="182.25" customWidth="1"/>
    <col min="6145" max="6145" width="182.25" customWidth="1"/>
    <col min="6401" max="6401" width="182.25" customWidth="1"/>
    <col min="6657" max="6657" width="182.25" customWidth="1"/>
    <col min="6913" max="6913" width="182.25" customWidth="1"/>
    <col min="7169" max="7169" width="182.25" customWidth="1"/>
    <col min="7425" max="7425" width="182.25" customWidth="1"/>
    <col min="7681" max="7681" width="182.25" customWidth="1"/>
    <col min="7937" max="7937" width="182.25" customWidth="1"/>
    <col min="8193" max="8193" width="182.25" customWidth="1"/>
    <col min="8449" max="8449" width="182.25" customWidth="1"/>
    <col min="8705" max="8705" width="182.25" customWidth="1"/>
    <col min="8961" max="8961" width="182.25" customWidth="1"/>
    <col min="9217" max="9217" width="182.25" customWidth="1"/>
    <col min="9473" max="9473" width="182.25" customWidth="1"/>
    <col min="9729" max="9729" width="182.25" customWidth="1"/>
    <col min="9985" max="9985" width="182.25" customWidth="1"/>
    <col min="10241" max="10241" width="182.25" customWidth="1"/>
    <col min="10497" max="10497" width="182.25" customWidth="1"/>
    <col min="10753" max="10753" width="182.25" customWidth="1"/>
    <col min="11009" max="11009" width="182.25" customWidth="1"/>
    <col min="11265" max="11265" width="182.25" customWidth="1"/>
    <col min="11521" max="11521" width="182.25" customWidth="1"/>
    <col min="11777" max="11777" width="182.25" customWidth="1"/>
    <col min="12033" max="12033" width="182.25" customWidth="1"/>
    <col min="12289" max="12289" width="182.25" customWidth="1"/>
    <col min="12545" max="12545" width="182.25" customWidth="1"/>
    <col min="12801" max="12801" width="182.25" customWidth="1"/>
    <col min="13057" max="13057" width="182.25" customWidth="1"/>
    <col min="13313" max="13313" width="182.25" customWidth="1"/>
    <col min="13569" max="13569" width="182.25" customWidth="1"/>
    <col min="13825" max="13825" width="182.25" customWidth="1"/>
    <col min="14081" max="14081" width="182.25" customWidth="1"/>
    <col min="14337" max="14337" width="182.25" customWidth="1"/>
    <col min="14593" max="14593" width="182.25" customWidth="1"/>
    <col min="14849" max="14849" width="182.25" customWidth="1"/>
    <col min="15105" max="15105" width="182.25" customWidth="1"/>
    <col min="15361" max="15361" width="182.25" customWidth="1"/>
    <col min="15617" max="15617" width="182.25" customWidth="1"/>
    <col min="15873" max="15873" width="182.25" customWidth="1"/>
    <col min="16129" max="16129" width="182.25" customWidth="1"/>
  </cols>
  <sheetData>
    <row r="1" ht="36" customHeight="1" spans="1:1">
      <c r="A1" s="23" t="s">
        <v>1758</v>
      </c>
    </row>
    <row r="2" s="22" customFormat="1" ht="33" customHeight="1" spans="1:1">
      <c r="A2" s="24" t="s">
        <v>1759</v>
      </c>
    </row>
    <row r="3" ht="36.95" customHeight="1" spans="1:1">
      <c r="A3" s="25" t="s">
        <v>67</v>
      </c>
    </row>
    <row r="4" ht="409" customHeight="1" spans="1:1">
      <c r="A4" s="26" t="s">
        <v>1760</v>
      </c>
    </row>
    <row r="5" ht="36.95" customHeight="1" spans="1:1">
      <c r="A5" s="27"/>
    </row>
    <row r="6" ht="48" customHeight="1" spans="1:1">
      <c r="A6" s="28"/>
    </row>
    <row r="7" ht="36.95" customHeight="1" spans="1:1">
      <c r="A7" s="27"/>
    </row>
    <row r="8" ht="36.95" customHeight="1" spans="1:1">
      <c r="A8" s="29"/>
    </row>
    <row r="9" ht="36.95" customHeight="1" spans="1:1">
      <c r="A9" s="28"/>
    </row>
    <row r="10" ht="47" customHeight="1" spans="1:1">
      <c r="A10" s="30"/>
    </row>
    <row r="11" ht="36.95" customHeight="1" spans="1:1">
      <c r="A11" s="30"/>
    </row>
    <row r="12" ht="36.95" customHeight="1" spans="1:1">
      <c r="A12" s="29"/>
    </row>
    <row r="13" ht="36.95" customHeight="1" spans="1:1">
      <c r="A13" s="28"/>
    </row>
    <row r="14" ht="36.95" customHeight="1" spans="1:1">
      <c r="A14" s="29"/>
    </row>
    <row r="15" ht="36.95" customHeight="1" spans="1:1">
      <c r="A15" s="28"/>
    </row>
    <row r="16" ht="36.95" customHeight="1" spans="1:1">
      <c r="A16" s="30"/>
    </row>
    <row r="17" ht="36.95" customHeight="1" spans="1:1">
      <c r="A17" s="28"/>
    </row>
    <row r="18" ht="36.95" customHeight="1" spans="1:1">
      <c r="A18" s="30"/>
    </row>
    <row r="19" ht="36.95" customHeight="1" spans="1:1">
      <c r="A19" s="28"/>
    </row>
    <row r="20" ht="36.95" customHeight="1" spans="1:1">
      <c r="A20" s="29"/>
    </row>
    <row r="21" ht="36.95" customHeight="1" spans="1:1">
      <c r="A21" s="28"/>
    </row>
    <row r="22" ht="36.95" customHeight="1" spans="1:1">
      <c r="A22" s="30"/>
    </row>
    <row r="23" ht="409.5" customHeight="1" spans="1:1">
      <c r="A23" s="28"/>
    </row>
    <row r="24" ht="32.25" customHeight="1" spans="1:1">
      <c r="A24" s="30"/>
    </row>
    <row r="25" ht="37.5" customHeight="1" spans="1:1">
      <c r="A25" s="28"/>
    </row>
    <row r="26" ht="31.5" customHeight="1" spans="1:1">
      <c r="A26" s="29"/>
    </row>
    <row r="27" ht="20.25" spans="1:1">
      <c r="A27" s="28"/>
    </row>
    <row r="28" ht="20.25" spans="1:1">
      <c r="A28" s="30"/>
    </row>
    <row r="29" ht="20.25" spans="1:1">
      <c r="A29" s="28"/>
    </row>
    <row r="30" ht="20.25" spans="1:1">
      <c r="A30" s="30"/>
    </row>
    <row r="31" ht="20.25" spans="1:1">
      <c r="A31" s="28"/>
    </row>
    <row r="32" ht="20.25" spans="1:1">
      <c r="A32" s="29"/>
    </row>
    <row r="33" ht="20.25" spans="1:1">
      <c r="A33" s="28"/>
    </row>
    <row r="34" ht="20.25" spans="1:1">
      <c r="A34" s="30"/>
    </row>
    <row r="35" ht="20.25" spans="1:1">
      <c r="A35" s="28"/>
    </row>
    <row r="36" ht="20.25" spans="1:1">
      <c r="A36" s="30"/>
    </row>
    <row r="37" ht="20.25" spans="1:1">
      <c r="A37" s="28"/>
    </row>
    <row r="38" ht="20.25" spans="1:1">
      <c r="A38" s="30"/>
    </row>
    <row r="39" ht="20.25" spans="1:1">
      <c r="A39" s="28"/>
    </row>
    <row r="40" ht="20.25" spans="1:1">
      <c r="A40" s="30"/>
    </row>
    <row r="41" ht="20.25" spans="1:1">
      <c r="A41" s="28"/>
    </row>
    <row r="42" ht="20.25" spans="1:1">
      <c r="A42" s="30"/>
    </row>
    <row r="43" ht="20.25" spans="1:1">
      <c r="A43" s="28"/>
    </row>
    <row r="44" ht="20.25" spans="1:1">
      <c r="A44" s="27"/>
    </row>
    <row r="45" ht="20.25" spans="1:1">
      <c r="A45" s="29"/>
    </row>
    <row r="46" ht="20.25" spans="1:1">
      <c r="A46" s="29"/>
    </row>
  </sheetData>
  <printOptions horizontalCentered="1"/>
  <pageMargins left="0.472222222222222" right="0.472222222222222" top="0.786805555555556" bottom="0.708333333333333" header="0" footer="0"/>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7"/>
  <sheetViews>
    <sheetView workbookViewId="0">
      <selection activeCell="J16" sqref="J16"/>
    </sheetView>
  </sheetViews>
  <sheetFormatPr defaultColWidth="9" defaultRowHeight="13.5" outlineLevelCol="2"/>
  <cols>
    <col min="1" max="1" width="47.5416666666667" style="1" customWidth="1"/>
    <col min="2" max="2" width="52.2666666666667" style="1" customWidth="1"/>
    <col min="3" max="3" width="15.2666666666667" style="5" customWidth="1"/>
    <col min="4" max="16384" width="9" style="1"/>
  </cols>
  <sheetData>
    <row r="1" s="1" customFormat="1" ht="25.15" customHeight="1" spans="1:3">
      <c r="A1" s="6" t="s">
        <v>1761</v>
      </c>
      <c r="C1" s="5"/>
    </row>
    <row r="2" s="1" customFormat="1" ht="27.75" customHeight="1" spans="1:3">
      <c r="A2" s="7" t="s">
        <v>1762</v>
      </c>
      <c r="B2" s="7"/>
      <c r="C2" s="7"/>
    </row>
    <row r="3" s="2" customFormat="1" ht="30.75" customHeight="1" spans="1:3">
      <c r="A3" s="8" t="s">
        <v>1763</v>
      </c>
      <c r="B3" s="8" t="s">
        <v>1764</v>
      </c>
      <c r="C3" s="9" t="s">
        <v>1765</v>
      </c>
    </row>
    <row r="4" s="2" customFormat="1" ht="30.75" customHeight="1" spans="1:3">
      <c r="A4" s="10" t="s">
        <v>1766</v>
      </c>
      <c r="B4" s="11" t="s">
        <v>1767</v>
      </c>
      <c r="C4" s="9"/>
    </row>
    <row r="5" s="2" customFormat="1" ht="25" customHeight="1" spans="1:3">
      <c r="A5" s="12" t="s">
        <v>1768</v>
      </c>
      <c r="B5" s="12"/>
      <c r="C5" s="13"/>
    </row>
    <row r="6" s="1" customFormat="1" ht="36" customHeight="1" spans="1:3">
      <c r="A6" s="14" t="s">
        <v>1769</v>
      </c>
      <c r="B6" s="15" t="s">
        <v>1770</v>
      </c>
      <c r="C6" s="16" t="s">
        <v>1771</v>
      </c>
    </row>
    <row r="7" s="1" customFormat="1" ht="36" customHeight="1" spans="1:3">
      <c r="A7" s="14" t="s">
        <v>1772</v>
      </c>
      <c r="B7" s="17" t="s">
        <v>1773</v>
      </c>
      <c r="C7" s="16" t="s">
        <v>1771</v>
      </c>
    </row>
    <row r="8" s="1" customFormat="1" ht="36" customHeight="1" spans="1:3">
      <c r="A8" s="14" t="s">
        <v>1774</v>
      </c>
      <c r="B8" s="15" t="s">
        <v>1775</v>
      </c>
      <c r="C8" s="16" t="s">
        <v>1776</v>
      </c>
    </row>
    <row r="9" s="1" customFormat="1" ht="36" customHeight="1" spans="1:3">
      <c r="A9" s="14" t="s">
        <v>1777</v>
      </c>
      <c r="B9" s="15" t="s">
        <v>1778</v>
      </c>
      <c r="C9" s="16" t="s">
        <v>1779</v>
      </c>
    </row>
    <row r="10" s="1" customFormat="1" ht="36" customHeight="1" spans="1:3">
      <c r="A10" s="14" t="s">
        <v>1780</v>
      </c>
      <c r="B10" s="15" t="s">
        <v>1781</v>
      </c>
      <c r="C10" s="16" t="s">
        <v>1782</v>
      </c>
    </row>
    <row r="11" s="3" customFormat="1" ht="36" customHeight="1" spans="1:3">
      <c r="A11" s="14" t="s">
        <v>1783</v>
      </c>
      <c r="B11" s="17" t="s">
        <v>1784</v>
      </c>
      <c r="C11" s="16" t="s">
        <v>1785</v>
      </c>
    </row>
    <row r="12" s="1" customFormat="1" ht="36" customHeight="1" spans="1:3">
      <c r="A12" s="14" t="s">
        <v>1786</v>
      </c>
      <c r="B12" s="15" t="s">
        <v>1787</v>
      </c>
      <c r="C12" s="16" t="s">
        <v>1788</v>
      </c>
    </row>
    <row r="13" s="2" customFormat="1" ht="32.5" customHeight="1" spans="1:3">
      <c r="A13" s="12" t="s">
        <v>1789</v>
      </c>
      <c r="B13" s="12"/>
      <c r="C13" s="13"/>
    </row>
    <row r="14" s="1" customFormat="1" ht="36" customHeight="1" spans="1:3">
      <c r="A14" s="14" t="s">
        <v>1790</v>
      </c>
      <c r="B14" s="17" t="s">
        <v>1791</v>
      </c>
      <c r="C14" s="16" t="s">
        <v>1792</v>
      </c>
    </row>
    <row r="15" s="1" customFormat="1" ht="36" customHeight="1" spans="1:3">
      <c r="A15" s="14" t="s">
        <v>1793</v>
      </c>
      <c r="B15" s="17" t="s">
        <v>1794</v>
      </c>
      <c r="C15" s="16" t="s">
        <v>1795</v>
      </c>
    </row>
    <row r="16" s="1" customFormat="1" ht="36" customHeight="1" spans="1:3">
      <c r="A16" s="14" t="s">
        <v>1796</v>
      </c>
      <c r="B16" s="15" t="s">
        <v>1797</v>
      </c>
      <c r="C16" s="16" t="s">
        <v>1798</v>
      </c>
    </row>
    <row r="17" s="1" customFormat="1" ht="36" customHeight="1" spans="1:3">
      <c r="A17" s="14" t="s">
        <v>1799</v>
      </c>
      <c r="B17" s="17" t="s">
        <v>1800</v>
      </c>
      <c r="C17" s="16" t="s">
        <v>1801</v>
      </c>
    </row>
    <row r="18" s="1" customFormat="1" ht="36" customHeight="1" spans="1:3">
      <c r="A18" s="14" t="s">
        <v>1802</v>
      </c>
      <c r="B18" s="15" t="s">
        <v>1803</v>
      </c>
      <c r="C18" s="16" t="s">
        <v>1804</v>
      </c>
    </row>
    <row r="19" s="1" customFormat="1" ht="36" customHeight="1" spans="1:3">
      <c r="A19" s="14" t="s">
        <v>1805</v>
      </c>
      <c r="B19" s="15" t="s">
        <v>1806</v>
      </c>
      <c r="C19" s="16" t="s">
        <v>1807</v>
      </c>
    </row>
    <row r="20" s="1" customFormat="1" ht="36" customHeight="1" spans="1:3">
      <c r="A20" s="14" t="s">
        <v>1808</v>
      </c>
      <c r="B20" s="15" t="s">
        <v>1809</v>
      </c>
      <c r="C20" s="16" t="s">
        <v>1810</v>
      </c>
    </row>
    <row r="21" s="1" customFormat="1" ht="36" customHeight="1" spans="1:3">
      <c r="A21" s="14" t="s">
        <v>1811</v>
      </c>
      <c r="B21" s="15" t="s">
        <v>1812</v>
      </c>
      <c r="C21" s="16" t="s">
        <v>1813</v>
      </c>
    </row>
    <row r="22" s="1" customFormat="1" ht="36" customHeight="1" spans="1:3">
      <c r="A22" s="14" t="s">
        <v>1814</v>
      </c>
      <c r="B22" s="15" t="s">
        <v>1815</v>
      </c>
      <c r="C22" s="16" t="s">
        <v>1816</v>
      </c>
    </row>
    <row r="23" s="1" customFormat="1" ht="36" customHeight="1" spans="1:3">
      <c r="A23" s="14" t="s">
        <v>1817</v>
      </c>
      <c r="B23" s="15" t="s">
        <v>1818</v>
      </c>
      <c r="C23" s="16" t="s">
        <v>1819</v>
      </c>
    </row>
    <row r="24" s="2" customFormat="1" ht="25" customHeight="1" spans="1:3">
      <c r="A24" s="12" t="s">
        <v>1820</v>
      </c>
      <c r="B24" s="12"/>
      <c r="C24" s="13"/>
    </row>
    <row r="25" s="1" customFormat="1" ht="36" customHeight="1" spans="1:3">
      <c r="A25" s="18" t="s">
        <v>1821</v>
      </c>
      <c r="B25" s="17" t="s">
        <v>1822</v>
      </c>
      <c r="C25" s="19" t="s">
        <v>1823</v>
      </c>
    </row>
    <row r="26" s="1" customFormat="1" ht="33" customHeight="1" spans="1:3">
      <c r="A26" s="14" t="s">
        <v>1824</v>
      </c>
      <c r="B26" s="11" t="s">
        <v>1825</v>
      </c>
      <c r="C26" s="16" t="s">
        <v>1826</v>
      </c>
    </row>
    <row r="27" s="3" customFormat="1" ht="33" customHeight="1" spans="1:3">
      <c r="A27" s="14" t="s">
        <v>1827</v>
      </c>
      <c r="B27" s="11" t="s">
        <v>1828</v>
      </c>
      <c r="C27" s="16" t="s">
        <v>1829</v>
      </c>
    </row>
    <row r="28" s="1" customFormat="1" ht="33" customHeight="1" spans="1:3">
      <c r="A28" s="14" t="s">
        <v>1830</v>
      </c>
      <c r="B28" s="11" t="s">
        <v>1831</v>
      </c>
      <c r="C28" s="16" t="s">
        <v>1832</v>
      </c>
    </row>
    <row r="29" s="4" customFormat="1" ht="33" customHeight="1" spans="1:3">
      <c r="A29" s="14" t="s">
        <v>1833</v>
      </c>
      <c r="B29" s="20" t="s">
        <v>1834</v>
      </c>
      <c r="C29" s="16" t="s">
        <v>1835</v>
      </c>
    </row>
    <row r="30" s="1" customFormat="1" ht="36" customHeight="1" spans="1:3">
      <c r="A30" s="18" t="s">
        <v>1836</v>
      </c>
      <c r="B30" s="11" t="s">
        <v>1837</v>
      </c>
      <c r="C30" s="16" t="s">
        <v>1838</v>
      </c>
    </row>
    <row r="31" s="1" customFormat="1" ht="36" customHeight="1" spans="1:3">
      <c r="A31" s="18" t="s">
        <v>1839</v>
      </c>
      <c r="B31" s="11" t="s">
        <v>1840</v>
      </c>
      <c r="C31" s="16" t="s">
        <v>1838</v>
      </c>
    </row>
    <row r="32" s="1" customFormat="1" ht="36" customHeight="1" spans="1:3">
      <c r="A32" s="18" t="s">
        <v>1841</v>
      </c>
      <c r="B32" s="11" t="s">
        <v>1842</v>
      </c>
      <c r="C32" s="16" t="s">
        <v>1843</v>
      </c>
    </row>
    <row r="33" s="2" customFormat="1" ht="27" customHeight="1" spans="1:3">
      <c r="A33" s="12" t="s">
        <v>1844</v>
      </c>
      <c r="B33" s="12"/>
      <c r="C33" s="13"/>
    </row>
    <row r="34" s="1" customFormat="1" ht="36" customHeight="1" spans="1:3">
      <c r="A34" s="14" t="s">
        <v>1845</v>
      </c>
      <c r="B34" s="17" t="s">
        <v>1846</v>
      </c>
      <c r="C34" s="16" t="s">
        <v>1771</v>
      </c>
    </row>
    <row r="35" s="1" customFormat="1" ht="36" customHeight="1" spans="1:3">
      <c r="A35" s="14" t="s">
        <v>1847</v>
      </c>
      <c r="B35" s="11" t="s">
        <v>1848</v>
      </c>
      <c r="C35" s="16" t="s">
        <v>1849</v>
      </c>
    </row>
    <row r="36" s="1" customFormat="1" ht="36" customHeight="1" spans="1:3">
      <c r="A36" s="14" t="s">
        <v>1850</v>
      </c>
      <c r="B36" s="21" t="s">
        <v>1851</v>
      </c>
      <c r="C36" s="16" t="s">
        <v>1852</v>
      </c>
    </row>
    <row r="37" s="1" customFormat="1" spans="3:3">
      <c r="C37" s="5"/>
    </row>
    <row r="38" s="1" customFormat="1" spans="3:3">
      <c r="C38" s="5"/>
    </row>
    <row r="39" s="1" customFormat="1" spans="3:3">
      <c r="C39" s="5"/>
    </row>
    <row r="40" s="1" customFormat="1" spans="3:3">
      <c r="C40" s="5"/>
    </row>
    <row r="41" s="1" customFormat="1" spans="3:3">
      <c r="C41" s="5"/>
    </row>
    <row r="42" s="1" customFormat="1" spans="3:3">
      <c r="C42" s="5"/>
    </row>
    <row r="43" s="1" customFormat="1" spans="3:3">
      <c r="C43" s="5"/>
    </row>
    <row r="44" s="1" customFormat="1" spans="3:3">
      <c r="C44" s="5"/>
    </row>
    <row r="45" s="1" customFormat="1" spans="3:3">
      <c r="C45" s="5"/>
    </row>
    <row r="46" s="1" customFormat="1" spans="3:3">
      <c r="C46" s="5"/>
    </row>
    <row r="47" s="1" customFormat="1" spans="3:3">
      <c r="C47" s="5"/>
    </row>
    <row r="48" s="1" customFormat="1" spans="3:3">
      <c r="C48" s="5"/>
    </row>
    <row r="49" s="1" customFormat="1" spans="3:3">
      <c r="C49" s="5"/>
    </row>
    <row r="50" s="1" customFormat="1" spans="3:3">
      <c r="C50" s="5"/>
    </row>
    <row r="51" s="1" customFormat="1" spans="3:3">
      <c r="C51" s="5"/>
    </row>
    <row r="52" s="1" customFormat="1" spans="3:3">
      <c r="C52" s="5"/>
    </row>
    <row r="53" s="1" customFormat="1" spans="3:3">
      <c r="C53" s="5"/>
    </row>
    <row r="54" s="1" customFormat="1" spans="3:3">
      <c r="C54" s="5"/>
    </row>
    <row r="55" s="1" customFormat="1" spans="3:3">
      <c r="C55" s="5"/>
    </row>
    <row r="56" s="1" customFormat="1" spans="3:3">
      <c r="C56" s="5"/>
    </row>
    <row r="57" s="1" customFormat="1" spans="3:3">
      <c r="C57" s="5"/>
    </row>
  </sheetData>
  <mergeCells count="1">
    <mergeCell ref="A2:C2"/>
  </mergeCells>
  <hyperlinks>
    <hyperlink ref="B6" r:id="rId1" display="http://www.junshan.gov.cn/32415/40825/40890/40891/40893/content_1787991.html"/>
    <hyperlink ref="B7" r:id="rId2" display="http://www.junshan.gov.cn/32415/40825/40890/40891/40895/content_1787993.html"/>
    <hyperlink ref="B34" r:id="rId3" display="http://www.junshan.gov.cn/32415/40825/40890/40891/40894/content_1788000.html"/>
    <hyperlink ref="B35" r:id="rId4" display="http://www.junshan.gov.cn/32415/40825/40890/40891/40894/content_1807207.html"/>
    <hyperlink ref="B8" r:id="rId5" display="http://www.junshan.gov.cn/32415/40825/40890/40891/40893/content_1874354.html"/>
    <hyperlink ref="B9" r:id="rId6" display="http://www.junshan.gov.cn/32415/40825/40890/40891/40893/content_1836887.html"/>
    <hyperlink ref="B10" r:id="rId7" display="http://www.junshan.gov.cn/32415/40825/40890/40891/42950/content_1861067.html"/>
    <hyperlink ref="B11" r:id="rId8" display="http://www.junshan.gov.cn/32415/40825/40890/40891/40893/content_1901883.html"/>
    <hyperlink ref="B14" r:id="rId9" display="http://www.junshan.gov.cn/32415/40825/40890/40891/42952/content_1823266.html"/>
    <hyperlink ref="B36" r:id="rId10" display="http://www.junshan.gov.cn/32415/40825/40890/40891/42952/content_1803800.html"/>
    <hyperlink ref="B25" r:id="rId11" display="http://www.junshan.gov.cn/32415/40825/40890/40891/42952/content_1828073.html"/>
    <hyperlink ref="B26" r:id="rId12" display="http://www.junshan.gov.cn/32415/40825/40890/40891/42952/content_1828013.html"/>
    <hyperlink ref="B15" r:id="rId13" display="http://www.junshan.gov.cn/32415/40825/40890/40891/42952/content_1828003.html"/>
    <hyperlink ref="B16" r:id="rId14" display="http://www.junshan.gov.cn/32415/40825/40890/40891/42952/content_1838999.html"/>
    <hyperlink ref="B17" r:id="rId15" display="http://www.junshan.gov.cn/32415/40825/40890/40891/42952/content_1855260.html"/>
    <hyperlink ref="B12" r:id="rId16" display="http://www.junshan.gov.cn/32415/40825/40890/40891/42952/content_1889861.html"/>
    <hyperlink ref="B18" r:id="rId17" display="http://www.junshan.gov.cn/32415/40825/40890/40891/42952/content_1855268.html"/>
    <hyperlink ref="B19" r:id="rId18" display="http://www.junshan.gov.cn/32415/40825/40890/40891/42952/content_1857683.html"/>
    <hyperlink ref="B28" r:id="rId19" display="http://www.junshan.gov.cn/32415/40825/40890/40891/42952/content_1861197.html"/>
    <hyperlink ref="B20" r:id="rId20" display="http://www.junshan.gov.cn/32415/40825/40890/40891/42952/content_1874691.html"/>
    <hyperlink ref="B21" r:id="rId21" display="http://www.junshan.gov.cn/32415/40825/40890/40891/42952/content_1874690.html"/>
    <hyperlink ref="B29" r:id="rId22" display="http://www.junshan.gov.cn/32415/40825/40890/40891/42952/content_1889757.html"/>
    <hyperlink ref="B22" r:id="rId23" display="http://www.junshan.gov.cn/32415/40825/40890/40891/42952/content_1882342.html"/>
    <hyperlink ref="B30" r:id="rId24" display="http://www.junshan.gov.cn/32415/40825/40890/40891/42952/content_1889758.html"/>
    <hyperlink ref="B31" r:id="rId25" display="http://www.junshan.gov.cn/32415/40825/40890/40891/42952/content_1889822.html"/>
    <hyperlink ref="B32" r:id="rId26" display="http://www.junshan.gov.cn/32415/40825/40890/40891/42952/content_1889595.html"/>
    <hyperlink ref="B23" r:id="rId27" display="http://www.junshan.gov.cn/32415/40825/40890/40891/42952/content_1886837.html"/>
    <hyperlink ref="B4" r:id="rId28" display="http://www.junshan.gov.cn/32415/40825/40890/40891/42952/index.htm"/>
  </hyperlinks>
  <printOptions horizontalCentered="1"/>
  <pageMargins left="0.511805555555556" right="0.511805555555556" top="0.786805555555556" bottom="0.708333333333333"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13"/>
  <sheetViews>
    <sheetView workbookViewId="0">
      <selection activeCell="C436" sqref="C436"/>
    </sheetView>
  </sheetViews>
  <sheetFormatPr defaultColWidth="9" defaultRowHeight="20.1" customHeight="1" outlineLevelCol="3"/>
  <cols>
    <col min="1" max="1" width="36" style="148" customWidth="1"/>
    <col min="2" max="2" width="12" style="149" customWidth="1"/>
    <col min="3" max="3" width="9.75" style="149" customWidth="1"/>
    <col min="4" max="4" width="12.375" style="271" customWidth="1"/>
    <col min="5" max="16384" width="9" style="148"/>
  </cols>
  <sheetData>
    <row r="1" ht="27" customHeight="1" spans="1:1">
      <c r="A1" s="145" t="s">
        <v>69</v>
      </c>
    </row>
    <row r="2" ht="27" customHeight="1" spans="1:4">
      <c r="A2" s="146" t="s">
        <v>70</v>
      </c>
      <c r="B2" s="146"/>
      <c r="C2" s="146"/>
      <c r="D2" s="146"/>
    </row>
    <row r="3" ht="27" customHeight="1" spans="4:4">
      <c r="D3" s="272" t="s">
        <v>36</v>
      </c>
    </row>
    <row r="4" s="270" customFormat="1" ht="30.95" customHeight="1" spans="1:4">
      <c r="A4" s="266" t="s">
        <v>37</v>
      </c>
      <c r="B4" s="267" t="s">
        <v>38</v>
      </c>
      <c r="C4" s="266" t="s">
        <v>39</v>
      </c>
      <c r="D4" s="268" t="s">
        <v>40</v>
      </c>
    </row>
    <row r="5" ht="23.1" customHeight="1" spans="1:4">
      <c r="A5" s="155" t="s">
        <v>71</v>
      </c>
      <c r="B5" s="211">
        <f>B6+B235+B275+B294+B384+B436+B492+B549+B676+B749+B826+B849+B956+B1014+B1078+B1098+B1128+B1138+B1183+B1203+B1247+B1296+B1299</f>
        <v>189211</v>
      </c>
      <c r="C5" s="211">
        <f>C6+C235+C275+C294+C384+C436+C492+C549+C676+C749+C826+C849+C956+C1014+C1078+C1098+C1128+C1138+C1183+C1203+C1247+C1296+C1299</f>
        <v>208300</v>
      </c>
      <c r="D5" s="269">
        <f>C5/B5</f>
        <v>1.10088736912759</v>
      </c>
    </row>
    <row r="6" ht="23.1" customHeight="1" spans="1:4">
      <c r="A6" s="155" t="s">
        <v>72</v>
      </c>
      <c r="B6" s="211">
        <f>SUM(B7+B19+B28+B39+B50+B61+B72+B80+B89+B102+B111+B122+B134+B141+B149+B155+B162+B169+B176+B183+B190+B198+B204+B210+B217+B232)</f>
        <v>28130</v>
      </c>
      <c r="C6" s="211">
        <f>SUM(C7+C19+C28+C39+C50+C61+C72+C80+C89+C102+C111+C122+C134+C141+C149+C155+C162+C169+C176+C183+C190+C198+C204+C210+C217+C232)</f>
        <v>30947</v>
      </c>
      <c r="D6" s="269">
        <f t="shared" ref="D6:D69" si="0">C6/B6</f>
        <v>1.10014219694277</v>
      </c>
    </row>
    <row r="7" ht="23.1" customHeight="1" spans="1:4">
      <c r="A7" s="155" t="s">
        <v>73</v>
      </c>
      <c r="B7" s="211">
        <f>SUM(B8:B18)</f>
        <v>814</v>
      </c>
      <c r="C7" s="211">
        <f>SUM(C8:C18)</f>
        <v>896</v>
      </c>
      <c r="D7" s="269">
        <f t="shared" si="0"/>
        <v>1.1007371007371</v>
      </c>
    </row>
    <row r="8" ht="23.1" customHeight="1" spans="1:4">
      <c r="A8" s="155" t="s">
        <v>74</v>
      </c>
      <c r="B8" s="211">
        <v>601</v>
      </c>
      <c r="C8" s="211">
        <v>661</v>
      </c>
      <c r="D8" s="269">
        <f t="shared" si="0"/>
        <v>1.09983361064892</v>
      </c>
    </row>
    <row r="9" ht="23.1" customHeight="1" spans="1:4">
      <c r="A9" s="155" t="s">
        <v>75</v>
      </c>
      <c r="B9" s="211">
        <v>19</v>
      </c>
      <c r="C9" s="211">
        <v>21</v>
      </c>
      <c r="D9" s="269">
        <f t="shared" si="0"/>
        <v>1.10526315789474</v>
      </c>
    </row>
    <row r="10" ht="23.1" customHeight="1" spans="1:4">
      <c r="A10" s="155" t="s">
        <v>76</v>
      </c>
      <c r="B10" s="211">
        <v>0</v>
      </c>
      <c r="C10" s="211">
        <v>0</v>
      </c>
      <c r="D10" s="269" t="e">
        <f t="shared" si="0"/>
        <v>#DIV/0!</v>
      </c>
    </row>
    <row r="11" ht="23.1" customHeight="1" spans="1:4">
      <c r="A11" s="155" t="s">
        <v>77</v>
      </c>
      <c r="B11" s="211">
        <v>125</v>
      </c>
      <c r="C11" s="211">
        <v>138</v>
      </c>
      <c r="D11" s="269">
        <f t="shared" si="0"/>
        <v>1.104</v>
      </c>
    </row>
    <row r="12" ht="23.1" customHeight="1" spans="1:4">
      <c r="A12" s="155" t="s">
        <v>78</v>
      </c>
      <c r="B12" s="211">
        <v>0</v>
      </c>
      <c r="C12" s="211">
        <v>0</v>
      </c>
      <c r="D12" s="269" t="e">
        <f t="shared" si="0"/>
        <v>#DIV/0!</v>
      </c>
    </row>
    <row r="13" ht="23.1" customHeight="1" spans="1:4">
      <c r="A13" s="155" t="s">
        <v>79</v>
      </c>
      <c r="B13" s="211">
        <v>0</v>
      </c>
      <c r="C13" s="211">
        <v>0</v>
      </c>
      <c r="D13" s="269" t="e">
        <f t="shared" si="0"/>
        <v>#DIV/0!</v>
      </c>
    </row>
    <row r="14" ht="23.1" customHeight="1" spans="1:4">
      <c r="A14" s="155" t="s">
        <v>80</v>
      </c>
      <c r="B14" s="211">
        <v>0</v>
      </c>
      <c r="C14" s="211">
        <v>0</v>
      </c>
      <c r="D14" s="269" t="e">
        <f t="shared" si="0"/>
        <v>#DIV/0!</v>
      </c>
    </row>
    <row r="15" ht="23.1" customHeight="1" spans="1:4">
      <c r="A15" s="155" t="s">
        <v>81</v>
      </c>
      <c r="B15" s="211">
        <v>0</v>
      </c>
      <c r="C15" s="211">
        <v>0</v>
      </c>
      <c r="D15" s="269" t="e">
        <f t="shared" si="0"/>
        <v>#DIV/0!</v>
      </c>
    </row>
    <row r="16" ht="23.1" customHeight="1" spans="1:4">
      <c r="A16" s="155" t="s">
        <v>82</v>
      </c>
      <c r="B16" s="211">
        <v>0</v>
      </c>
      <c r="C16" s="211">
        <v>0</v>
      </c>
      <c r="D16" s="269" t="e">
        <f t="shared" si="0"/>
        <v>#DIV/0!</v>
      </c>
    </row>
    <row r="17" ht="23.1" customHeight="1" spans="1:4">
      <c r="A17" s="155" t="s">
        <v>83</v>
      </c>
      <c r="B17" s="211">
        <v>0</v>
      </c>
      <c r="C17" s="211">
        <v>0</v>
      </c>
      <c r="D17" s="269" t="e">
        <f t="shared" si="0"/>
        <v>#DIV/0!</v>
      </c>
    </row>
    <row r="18" ht="23.1" customHeight="1" spans="1:4">
      <c r="A18" s="155" t="s">
        <v>84</v>
      </c>
      <c r="B18" s="211">
        <v>69</v>
      </c>
      <c r="C18" s="211">
        <v>76</v>
      </c>
      <c r="D18" s="269">
        <f t="shared" si="0"/>
        <v>1.10144927536232</v>
      </c>
    </row>
    <row r="19" ht="23.1" customHeight="1" spans="1:4">
      <c r="A19" s="155" t="s">
        <v>85</v>
      </c>
      <c r="B19" s="211">
        <f>SUM(B20:B27)</f>
        <v>547</v>
      </c>
      <c r="C19" s="211">
        <f>SUM(C20:C27)</f>
        <v>602</v>
      </c>
      <c r="D19" s="269">
        <f t="shared" si="0"/>
        <v>1.10054844606947</v>
      </c>
    </row>
    <row r="20" ht="23.1" customHeight="1" spans="1:4">
      <c r="A20" s="155" t="s">
        <v>74</v>
      </c>
      <c r="B20" s="211">
        <v>426</v>
      </c>
      <c r="C20" s="211">
        <v>469</v>
      </c>
      <c r="D20" s="269">
        <f t="shared" si="0"/>
        <v>1.10093896713615</v>
      </c>
    </row>
    <row r="21" ht="23.1" customHeight="1" spans="1:4">
      <c r="A21" s="155" t="s">
        <v>75</v>
      </c>
      <c r="B21" s="211">
        <v>0</v>
      </c>
      <c r="C21" s="211">
        <v>0</v>
      </c>
      <c r="D21" s="269" t="e">
        <f t="shared" si="0"/>
        <v>#DIV/0!</v>
      </c>
    </row>
    <row r="22" ht="23.1" customHeight="1" spans="1:4">
      <c r="A22" s="155" t="s">
        <v>76</v>
      </c>
      <c r="B22" s="211">
        <v>0</v>
      </c>
      <c r="C22" s="211">
        <v>0</v>
      </c>
      <c r="D22" s="269" t="e">
        <f t="shared" si="0"/>
        <v>#DIV/0!</v>
      </c>
    </row>
    <row r="23" ht="23.1" customHeight="1" spans="1:4">
      <c r="A23" s="155" t="s">
        <v>86</v>
      </c>
      <c r="B23" s="211">
        <v>92</v>
      </c>
      <c r="C23" s="211">
        <v>101</v>
      </c>
      <c r="D23" s="269">
        <f t="shared" si="0"/>
        <v>1.09782608695652</v>
      </c>
    </row>
    <row r="24" ht="23.1" customHeight="1" spans="1:4">
      <c r="A24" s="155" t="s">
        <v>87</v>
      </c>
      <c r="B24" s="211">
        <v>0</v>
      </c>
      <c r="C24" s="211">
        <v>0</v>
      </c>
      <c r="D24" s="269" t="e">
        <f t="shared" si="0"/>
        <v>#DIV/0!</v>
      </c>
    </row>
    <row r="25" ht="23.1" customHeight="1" spans="1:4">
      <c r="A25" s="155" t="s">
        <v>88</v>
      </c>
      <c r="B25" s="211">
        <v>0</v>
      </c>
      <c r="C25" s="211">
        <v>0</v>
      </c>
      <c r="D25" s="269" t="e">
        <f t="shared" si="0"/>
        <v>#DIV/0!</v>
      </c>
    </row>
    <row r="26" ht="23.1" customHeight="1" spans="1:4">
      <c r="A26" s="155" t="s">
        <v>83</v>
      </c>
      <c r="B26" s="211">
        <v>0</v>
      </c>
      <c r="C26" s="211">
        <v>0</v>
      </c>
      <c r="D26" s="269" t="e">
        <f t="shared" si="0"/>
        <v>#DIV/0!</v>
      </c>
    </row>
    <row r="27" ht="23.1" customHeight="1" spans="1:4">
      <c r="A27" s="155" t="s">
        <v>89</v>
      </c>
      <c r="B27" s="211">
        <v>29</v>
      </c>
      <c r="C27" s="211">
        <v>32</v>
      </c>
      <c r="D27" s="269">
        <f t="shared" si="0"/>
        <v>1.10344827586207</v>
      </c>
    </row>
    <row r="28" ht="23.1" customHeight="1" spans="1:4">
      <c r="A28" s="155" t="s">
        <v>90</v>
      </c>
      <c r="B28" s="211">
        <f>SUM(B29:B38)</f>
        <v>6038</v>
      </c>
      <c r="C28" s="211">
        <f>SUM(C29:C38)</f>
        <v>6643</v>
      </c>
      <c r="D28" s="269">
        <f t="shared" si="0"/>
        <v>1.10019874130507</v>
      </c>
    </row>
    <row r="29" ht="23.1" customHeight="1" spans="1:4">
      <c r="A29" s="155" t="s">
        <v>74</v>
      </c>
      <c r="B29" s="211">
        <v>1026</v>
      </c>
      <c r="C29" s="211">
        <v>1129</v>
      </c>
      <c r="D29" s="269">
        <f t="shared" si="0"/>
        <v>1.10038986354776</v>
      </c>
    </row>
    <row r="30" ht="23.1" customHeight="1" spans="1:4">
      <c r="A30" s="155" t="s">
        <v>75</v>
      </c>
      <c r="B30" s="211">
        <v>0</v>
      </c>
      <c r="C30" s="211">
        <v>0</v>
      </c>
      <c r="D30" s="269" t="e">
        <f t="shared" si="0"/>
        <v>#DIV/0!</v>
      </c>
    </row>
    <row r="31" customHeight="1" spans="1:4">
      <c r="A31" s="155" t="s">
        <v>76</v>
      </c>
      <c r="B31" s="211">
        <v>1211</v>
      </c>
      <c r="C31" s="211">
        <v>1332</v>
      </c>
      <c r="D31" s="269">
        <f t="shared" si="0"/>
        <v>1.09991742361685</v>
      </c>
    </row>
    <row r="32" customHeight="1" spans="1:4">
      <c r="A32" s="155" t="s">
        <v>91</v>
      </c>
      <c r="B32" s="211">
        <v>0</v>
      </c>
      <c r="C32" s="211">
        <v>0</v>
      </c>
      <c r="D32" s="269" t="e">
        <f t="shared" si="0"/>
        <v>#DIV/0!</v>
      </c>
    </row>
    <row r="33" customHeight="1" spans="1:4">
      <c r="A33" s="155" t="s">
        <v>92</v>
      </c>
      <c r="B33" s="211">
        <v>0</v>
      </c>
      <c r="C33" s="211">
        <v>0</v>
      </c>
      <c r="D33" s="269" t="e">
        <f t="shared" si="0"/>
        <v>#DIV/0!</v>
      </c>
    </row>
    <row r="34" customHeight="1" spans="1:4">
      <c r="A34" s="155" t="s">
        <v>93</v>
      </c>
      <c r="B34" s="211">
        <v>2731</v>
      </c>
      <c r="C34" s="211">
        <v>3004</v>
      </c>
      <c r="D34" s="269">
        <f t="shared" si="0"/>
        <v>1.09996338337605</v>
      </c>
    </row>
    <row r="35" customHeight="1" spans="1:4">
      <c r="A35" s="155" t="s">
        <v>94</v>
      </c>
      <c r="B35" s="211">
        <v>335</v>
      </c>
      <c r="C35" s="211">
        <v>369</v>
      </c>
      <c r="D35" s="269">
        <f t="shared" si="0"/>
        <v>1.10149253731343</v>
      </c>
    </row>
    <row r="36" customHeight="1" spans="1:4">
      <c r="A36" s="155" t="s">
        <v>95</v>
      </c>
      <c r="B36" s="211">
        <v>0</v>
      </c>
      <c r="C36" s="211">
        <v>0</v>
      </c>
      <c r="D36" s="269" t="e">
        <f t="shared" si="0"/>
        <v>#DIV/0!</v>
      </c>
    </row>
    <row r="37" customHeight="1" spans="1:4">
      <c r="A37" s="155" t="s">
        <v>83</v>
      </c>
      <c r="B37" s="211">
        <v>35</v>
      </c>
      <c r="C37" s="211">
        <v>39</v>
      </c>
      <c r="D37" s="269">
        <f t="shared" si="0"/>
        <v>1.11428571428571</v>
      </c>
    </row>
    <row r="38" customHeight="1" spans="1:4">
      <c r="A38" s="155" t="s">
        <v>96</v>
      </c>
      <c r="B38" s="211">
        <v>700</v>
      </c>
      <c r="C38" s="211">
        <v>770</v>
      </c>
      <c r="D38" s="269">
        <f t="shared" si="0"/>
        <v>1.1</v>
      </c>
    </row>
    <row r="39" customHeight="1" spans="1:4">
      <c r="A39" s="155" t="s">
        <v>97</v>
      </c>
      <c r="B39" s="211">
        <f>SUM(B40:B49)</f>
        <v>1226</v>
      </c>
      <c r="C39" s="211">
        <f>SUM(C40:C49)</f>
        <v>1349</v>
      </c>
      <c r="D39" s="269">
        <f t="shared" si="0"/>
        <v>1.10032626427406</v>
      </c>
    </row>
    <row r="40" customHeight="1" spans="1:4">
      <c r="A40" s="155" t="s">
        <v>74</v>
      </c>
      <c r="B40" s="211">
        <v>184</v>
      </c>
      <c r="C40" s="211">
        <v>202</v>
      </c>
      <c r="D40" s="269">
        <f t="shared" si="0"/>
        <v>1.09782608695652</v>
      </c>
    </row>
    <row r="41" customHeight="1" spans="1:4">
      <c r="A41" s="155" t="s">
        <v>75</v>
      </c>
      <c r="B41" s="211">
        <v>79</v>
      </c>
      <c r="C41" s="211">
        <v>87</v>
      </c>
      <c r="D41" s="269">
        <f t="shared" si="0"/>
        <v>1.10126582278481</v>
      </c>
    </row>
    <row r="42" customHeight="1" spans="1:4">
      <c r="A42" s="155" t="s">
        <v>76</v>
      </c>
      <c r="B42" s="211">
        <v>0</v>
      </c>
      <c r="C42" s="211">
        <v>0</v>
      </c>
      <c r="D42" s="269" t="e">
        <f t="shared" si="0"/>
        <v>#DIV/0!</v>
      </c>
    </row>
    <row r="43" customHeight="1" spans="1:4">
      <c r="A43" s="155" t="s">
        <v>98</v>
      </c>
      <c r="B43" s="211">
        <v>0</v>
      </c>
      <c r="C43" s="211">
        <v>0</v>
      </c>
      <c r="D43" s="269" t="e">
        <f t="shared" si="0"/>
        <v>#DIV/0!</v>
      </c>
    </row>
    <row r="44" customHeight="1" spans="1:4">
      <c r="A44" s="155" t="s">
        <v>99</v>
      </c>
      <c r="B44" s="211">
        <v>0</v>
      </c>
      <c r="C44" s="211">
        <v>0</v>
      </c>
      <c r="D44" s="269" t="e">
        <f t="shared" si="0"/>
        <v>#DIV/0!</v>
      </c>
    </row>
    <row r="45" customHeight="1" spans="1:4">
      <c r="A45" s="155" t="s">
        <v>100</v>
      </c>
      <c r="B45" s="211">
        <v>0</v>
      </c>
      <c r="C45" s="211">
        <v>0</v>
      </c>
      <c r="D45" s="269" t="e">
        <f t="shared" si="0"/>
        <v>#DIV/0!</v>
      </c>
    </row>
    <row r="46" customHeight="1" spans="1:4">
      <c r="A46" s="155" t="s">
        <v>101</v>
      </c>
      <c r="B46" s="211">
        <v>0</v>
      </c>
      <c r="C46" s="211">
        <v>0</v>
      </c>
      <c r="D46" s="269" t="e">
        <f t="shared" si="0"/>
        <v>#DIV/0!</v>
      </c>
    </row>
    <row r="47" customHeight="1" spans="1:4">
      <c r="A47" s="155" t="s">
        <v>102</v>
      </c>
      <c r="B47" s="211">
        <v>25</v>
      </c>
      <c r="C47" s="211">
        <v>28</v>
      </c>
      <c r="D47" s="269">
        <f t="shared" si="0"/>
        <v>1.12</v>
      </c>
    </row>
    <row r="48" customHeight="1" spans="1:4">
      <c r="A48" s="155" t="s">
        <v>83</v>
      </c>
      <c r="B48" s="211">
        <v>0</v>
      </c>
      <c r="C48" s="211">
        <v>0</v>
      </c>
      <c r="D48" s="269" t="e">
        <f t="shared" si="0"/>
        <v>#DIV/0!</v>
      </c>
    </row>
    <row r="49" customHeight="1" spans="1:4">
      <c r="A49" s="155" t="s">
        <v>103</v>
      </c>
      <c r="B49" s="211">
        <v>938</v>
      </c>
      <c r="C49" s="211">
        <v>1032</v>
      </c>
      <c r="D49" s="269">
        <f t="shared" si="0"/>
        <v>1.1002132196162</v>
      </c>
    </row>
    <row r="50" customHeight="1" spans="1:4">
      <c r="A50" s="155" t="s">
        <v>104</v>
      </c>
      <c r="B50" s="211">
        <f>SUM(B51:B60)</f>
        <v>373</v>
      </c>
      <c r="C50" s="211">
        <f>SUM(C51:C60)</f>
        <v>410</v>
      </c>
      <c r="D50" s="269">
        <f t="shared" si="0"/>
        <v>1.09919571045576</v>
      </c>
    </row>
    <row r="51" customHeight="1" spans="1:4">
      <c r="A51" s="155" t="s">
        <v>74</v>
      </c>
      <c r="B51" s="211">
        <v>149</v>
      </c>
      <c r="C51" s="211">
        <v>164</v>
      </c>
      <c r="D51" s="269">
        <f t="shared" si="0"/>
        <v>1.1006711409396</v>
      </c>
    </row>
    <row r="52" customHeight="1" spans="1:4">
      <c r="A52" s="155" t="s">
        <v>75</v>
      </c>
      <c r="B52" s="211">
        <v>3</v>
      </c>
      <c r="C52" s="211">
        <v>3</v>
      </c>
      <c r="D52" s="269">
        <f t="shared" si="0"/>
        <v>1</v>
      </c>
    </row>
    <row r="53" customHeight="1" spans="1:4">
      <c r="A53" s="155" t="s">
        <v>76</v>
      </c>
      <c r="B53" s="211">
        <v>0</v>
      </c>
      <c r="C53" s="211">
        <v>0</v>
      </c>
      <c r="D53" s="269" t="e">
        <f t="shared" si="0"/>
        <v>#DIV/0!</v>
      </c>
    </row>
    <row r="54" customHeight="1" spans="1:4">
      <c r="A54" s="155" t="s">
        <v>105</v>
      </c>
      <c r="B54" s="211">
        <v>0</v>
      </c>
      <c r="C54" s="211">
        <v>0</v>
      </c>
      <c r="D54" s="269" t="e">
        <f t="shared" si="0"/>
        <v>#DIV/0!</v>
      </c>
    </row>
    <row r="55" customHeight="1" spans="1:4">
      <c r="A55" s="155" t="s">
        <v>106</v>
      </c>
      <c r="B55" s="211">
        <v>0</v>
      </c>
      <c r="C55" s="211">
        <v>0</v>
      </c>
      <c r="D55" s="269" t="e">
        <f t="shared" si="0"/>
        <v>#DIV/0!</v>
      </c>
    </row>
    <row r="56" customHeight="1" spans="1:4">
      <c r="A56" s="155" t="s">
        <v>107</v>
      </c>
      <c r="B56" s="211">
        <v>0</v>
      </c>
      <c r="C56" s="211">
        <v>0</v>
      </c>
      <c r="D56" s="269" t="e">
        <f t="shared" si="0"/>
        <v>#DIV/0!</v>
      </c>
    </row>
    <row r="57" customHeight="1" spans="1:4">
      <c r="A57" s="155" t="s">
        <v>108</v>
      </c>
      <c r="B57" s="211">
        <v>0</v>
      </c>
      <c r="C57" s="211">
        <v>0</v>
      </c>
      <c r="D57" s="269" t="e">
        <f t="shared" si="0"/>
        <v>#DIV/0!</v>
      </c>
    </row>
    <row r="58" customHeight="1" spans="1:4">
      <c r="A58" s="155" t="s">
        <v>109</v>
      </c>
      <c r="B58" s="211">
        <v>0</v>
      </c>
      <c r="C58" s="211">
        <v>0</v>
      </c>
      <c r="D58" s="269" t="e">
        <f t="shared" si="0"/>
        <v>#DIV/0!</v>
      </c>
    </row>
    <row r="59" customHeight="1" spans="1:4">
      <c r="A59" s="155" t="s">
        <v>83</v>
      </c>
      <c r="B59" s="211">
        <v>0</v>
      </c>
      <c r="C59" s="211">
        <v>0</v>
      </c>
      <c r="D59" s="269" t="e">
        <f t="shared" si="0"/>
        <v>#DIV/0!</v>
      </c>
    </row>
    <row r="60" customHeight="1" spans="1:4">
      <c r="A60" s="155" t="s">
        <v>110</v>
      </c>
      <c r="B60" s="211">
        <v>221</v>
      </c>
      <c r="C60" s="211">
        <v>243</v>
      </c>
      <c r="D60" s="269">
        <f t="shared" si="0"/>
        <v>1.09954751131222</v>
      </c>
    </row>
    <row r="61" customHeight="1" spans="1:4">
      <c r="A61" s="155" t="s">
        <v>111</v>
      </c>
      <c r="B61" s="211">
        <f>SUM(B62:B71)</f>
        <v>1674</v>
      </c>
      <c r="C61" s="211">
        <f>SUM(C62:C71)</f>
        <v>1841</v>
      </c>
      <c r="D61" s="269">
        <f t="shared" si="0"/>
        <v>1.09976105137395</v>
      </c>
    </row>
    <row r="62" customHeight="1" spans="1:4">
      <c r="A62" s="155" t="s">
        <v>74</v>
      </c>
      <c r="B62" s="211">
        <v>659</v>
      </c>
      <c r="C62" s="211">
        <v>725</v>
      </c>
      <c r="D62" s="269">
        <f t="shared" si="0"/>
        <v>1.10015174506829</v>
      </c>
    </row>
    <row r="63" customHeight="1" spans="1:4">
      <c r="A63" s="155" t="s">
        <v>75</v>
      </c>
      <c r="B63" s="211">
        <v>379</v>
      </c>
      <c r="C63" s="211">
        <v>417</v>
      </c>
      <c r="D63" s="269">
        <f t="shared" si="0"/>
        <v>1.10026385224274</v>
      </c>
    </row>
    <row r="64" customHeight="1" spans="1:4">
      <c r="A64" s="155" t="s">
        <v>76</v>
      </c>
      <c r="B64" s="211">
        <v>0</v>
      </c>
      <c r="C64" s="211">
        <v>0</v>
      </c>
      <c r="D64" s="269" t="e">
        <f t="shared" si="0"/>
        <v>#DIV/0!</v>
      </c>
    </row>
    <row r="65" customHeight="1" spans="1:4">
      <c r="A65" s="155" t="s">
        <v>112</v>
      </c>
      <c r="B65" s="211">
        <v>0</v>
      </c>
      <c r="C65" s="211">
        <v>0</v>
      </c>
      <c r="D65" s="269" t="e">
        <f t="shared" si="0"/>
        <v>#DIV/0!</v>
      </c>
    </row>
    <row r="66" customHeight="1" spans="1:4">
      <c r="A66" s="155" t="s">
        <v>113</v>
      </c>
      <c r="B66" s="211">
        <v>97</v>
      </c>
      <c r="C66" s="211">
        <v>107</v>
      </c>
      <c r="D66" s="269">
        <f t="shared" si="0"/>
        <v>1.10309278350515</v>
      </c>
    </row>
    <row r="67" customHeight="1" spans="1:4">
      <c r="A67" s="155" t="s">
        <v>114</v>
      </c>
      <c r="B67" s="211">
        <v>0</v>
      </c>
      <c r="C67" s="211">
        <v>0</v>
      </c>
      <c r="D67" s="269" t="e">
        <f t="shared" si="0"/>
        <v>#DIV/0!</v>
      </c>
    </row>
    <row r="68" customHeight="1" spans="1:4">
      <c r="A68" s="155" t="s">
        <v>115</v>
      </c>
      <c r="B68" s="211">
        <v>203</v>
      </c>
      <c r="C68" s="211">
        <v>223</v>
      </c>
      <c r="D68" s="269">
        <f t="shared" si="0"/>
        <v>1.09852216748768</v>
      </c>
    </row>
    <row r="69" customHeight="1" spans="1:4">
      <c r="A69" s="155" t="s">
        <v>116</v>
      </c>
      <c r="B69" s="211">
        <v>72</v>
      </c>
      <c r="C69" s="211">
        <v>79</v>
      </c>
      <c r="D69" s="269">
        <f t="shared" si="0"/>
        <v>1.09722222222222</v>
      </c>
    </row>
    <row r="70" customHeight="1" spans="1:4">
      <c r="A70" s="155" t="s">
        <v>83</v>
      </c>
      <c r="B70" s="211">
        <v>0</v>
      </c>
      <c r="C70" s="211">
        <v>0</v>
      </c>
      <c r="D70" s="269" t="e">
        <f t="shared" ref="D70:D133" si="1">C70/B70</f>
        <v>#DIV/0!</v>
      </c>
    </row>
    <row r="71" customHeight="1" spans="1:4">
      <c r="A71" s="155" t="s">
        <v>117</v>
      </c>
      <c r="B71" s="211">
        <v>264</v>
      </c>
      <c r="C71" s="211">
        <v>290</v>
      </c>
      <c r="D71" s="269">
        <f t="shared" si="1"/>
        <v>1.09848484848485</v>
      </c>
    </row>
    <row r="72" customHeight="1" spans="1:4">
      <c r="A72" s="155" t="s">
        <v>118</v>
      </c>
      <c r="B72" s="211">
        <f>SUM(B73:B79)</f>
        <v>1830</v>
      </c>
      <c r="C72" s="211">
        <f>SUM(C73:C79)</f>
        <v>2013</v>
      </c>
      <c r="D72" s="269">
        <f t="shared" si="1"/>
        <v>1.1</v>
      </c>
    </row>
    <row r="73" customHeight="1" spans="1:4">
      <c r="A73" s="155" t="s">
        <v>74</v>
      </c>
      <c r="B73" s="211">
        <v>0</v>
      </c>
      <c r="C73" s="211">
        <v>0</v>
      </c>
      <c r="D73" s="269" t="e">
        <f t="shared" si="1"/>
        <v>#DIV/0!</v>
      </c>
    </row>
    <row r="74" customHeight="1" spans="1:4">
      <c r="A74" s="155" t="s">
        <v>75</v>
      </c>
      <c r="B74" s="211">
        <v>0</v>
      </c>
      <c r="C74" s="211">
        <v>0</v>
      </c>
      <c r="D74" s="269" t="e">
        <f t="shared" si="1"/>
        <v>#DIV/0!</v>
      </c>
    </row>
    <row r="75" customHeight="1" spans="1:4">
      <c r="A75" s="155" t="s">
        <v>76</v>
      </c>
      <c r="B75" s="211">
        <v>0</v>
      </c>
      <c r="C75" s="211">
        <v>0</v>
      </c>
      <c r="D75" s="269" t="e">
        <f t="shared" si="1"/>
        <v>#DIV/0!</v>
      </c>
    </row>
    <row r="76" customHeight="1" spans="1:4">
      <c r="A76" s="155" t="s">
        <v>115</v>
      </c>
      <c r="B76" s="211">
        <v>0</v>
      </c>
      <c r="C76" s="211">
        <v>0</v>
      </c>
      <c r="D76" s="269" t="e">
        <f t="shared" si="1"/>
        <v>#DIV/0!</v>
      </c>
    </row>
    <row r="77" customHeight="1" spans="1:4">
      <c r="A77" s="155" t="s">
        <v>119</v>
      </c>
      <c r="B77" s="211">
        <v>0</v>
      </c>
      <c r="C77" s="211">
        <v>0</v>
      </c>
      <c r="D77" s="269" t="e">
        <f t="shared" si="1"/>
        <v>#DIV/0!</v>
      </c>
    </row>
    <row r="78" customHeight="1" spans="1:4">
      <c r="A78" s="155" t="s">
        <v>83</v>
      </c>
      <c r="B78" s="211">
        <v>0</v>
      </c>
      <c r="C78" s="211">
        <v>0</v>
      </c>
      <c r="D78" s="269" t="e">
        <f t="shared" si="1"/>
        <v>#DIV/0!</v>
      </c>
    </row>
    <row r="79" customHeight="1" spans="1:4">
      <c r="A79" s="155" t="s">
        <v>120</v>
      </c>
      <c r="B79" s="211">
        <v>1830</v>
      </c>
      <c r="C79" s="211">
        <v>2013</v>
      </c>
      <c r="D79" s="269">
        <f t="shared" si="1"/>
        <v>1.1</v>
      </c>
    </row>
    <row r="80" customHeight="1" spans="1:4">
      <c r="A80" s="155" t="s">
        <v>121</v>
      </c>
      <c r="B80" s="211">
        <f>SUM(B81:B88)</f>
        <v>393</v>
      </c>
      <c r="C80" s="211">
        <f>SUM(C81:C88)</f>
        <v>433</v>
      </c>
      <c r="D80" s="269">
        <f t="shared" si="1"/>
        <v>1.10178117048346</v>
      </c>
    </row>
    <row r="81" customHeight="1" spans="1:4">
      <c r="A81" s="155" t="s">
        <v>74</v>
      </c>
      <c r="B81" s="211">
        <v>245</v>
      </c>
      <c r="C81" s="211">
        <v>270</v>
      </c>
      <c r="D81" s="269">
        <f t="shared" si="1"/>
        <v>1.10204081632653</v>
      </c>
    </row>
    <row r="82" customHeight="1" spans="1:4">
      <c r="A82" s="155" t="s">
        <v>75</v>
      </c>
      <c r="B82" s="211">
        <v>0</v>
      </c>
      <c r="C82" s="211">
        <v>0</v>
      </c>
      <c r="D82" s="269" t="e">
        <f t="shared" si="1"/>
        <v>#DIV/0!</v>
      </c>
    </row>
    <row r="83" customHeight="1" spans="1:4">
      <c r="A83" s="155" t="s">
        <v>76</v>
      </c>
      <c r="B83" s="211">
        <v>0</v>
      </c>
      <c r="C83" s="211">
        <v>0</v>
      </c>
      <c r="D83" s="269" t="e">
        <f t="shared" si="1"/>
        <v>#DIV/0!</v>
      </c>
    </row>
    <row r="84" customHeight="1" spans="1:4">
      <c r="A84" s="155" t="s">
        <v>122</v>
      </c>
      <c r="B84" s="211">
        <v>126</v>
      </c>
      <c r="C84" s="211">
        <v>139</v>
      </c>
      <c r="D84" s="269">
        <f t="shared" si="1"/>
        <v>1.1031746031746</v>
      </c>
    </row>
    <row r="85" customHeight="1" spans="1:4">
      <c r="A85" s="155" t="s">
        <v>123</v>
      </c>
      <c r="B85" s="211">
        <v>0</v>
      </c>
      <c r="C85" s="211">
        <v>0</v>
      </c>
      <c r="D85" s="269" t="e">
        <f t="shared" si="1"/>
        <v>#DIV/0!</v>
      </c>
    </row>
    <row r="86" customHeight="1" spans="1:4">
      <c r="A86" s="155" t="s">
        <v>115</v>
      </c>
      <c r="B86" s="211">
        <v>0</v>
      </c>
      <c r="C86" s="211">
        <v>0</v>
      </c>
      <c r="D86" s="269" t="e">
        <f t="shared" si="1"/>
        <v>#DIV/0!</v>
      </c>
    </row>
    <row r="87" customHeight="1" spans="1:4">
      <c r="A87" s="155" t="s">
        <v>83</v>
      </c>
      <c r="B87" s="211">
        <v>22</v>
      </c>
      <c r="C87" s="211">
        <v>24</v>
      </c>
      <c r="D87" s="269">
        <f t="shared" si="1"/>
        <v>1.09090909090909</v>
      </c>
    </row>
    <row r="88" customHeight="1" spans="1:4">
      <c r="A88" s="155" t="s">
        <v>124</v>
      </c>
      <c r="B88" s="211">
        <v>0</v>
      </c>
      <c r="C88" s="211">
        <v>0</v>
      </c>
      <c r="D88" s="269" t="e">
        <f t="shared" si="1"/>
        <v>#DIV/0!</v>
      </c>
    </row>
    <row r="89" customHeight="1" spans="1:4">
      <c r="A89" s="155" t="s">
        <v>125</v>
      </c>
      <c r="B89" s="211">
        <f>SUM(B90:B101)</f>
        <v>0</v>
      </c>
      <c r="C89" s="211">
        <f>SUM(C90:C101)</f>
        <v>0</v>
      </c>
      <c r="D89" s="269" t="e">
        <f t="shared" si="1"/>
        <v>#DIV/0!</v>
      </c>
    </row>
    <row r="90" customHeight="1" spans="1:4">
      <c r="A90" s="155" t="s">
        <v>74</v>
      </c>
      <c r="B90" s="211">
        <v>0</v>
      </c>
      <c r="C90" s="211">
        <v>0</v>
      </c>
      <c r="D90" s="269" t="e">
        <f t="shared" si="1"/>
        <v>#DIV/0!</v>
      </c>
    </row>
    <row r="91" customHeight="1" spans="1:4">
      <c r="A91" s="155" t="s">
        <v>75</v>
      </c>
      <c r="B91" s="211">
        <v>0</v>
      </c>
      <c r="C91" s="211">
        <v>0</v>
      </c>
      <c r="D91" s="269" t="e">
        <f t="shared" si="1"/>
        <v>#DIV/0!</v>
      </c>
    </row>
    <row r="92" customHeight="1" spans="1:4">
      <c r="A92" s="155" t="s">
        <v>76</v>
      </c>
      <c r="B92" s="211">
        <v>0</v>
      </c>
      <c r="C92" s="211">
        <v>0</v>
      </c>
      <c r="D92" s="269" t="e">
        <f t="shared" si="1"/>
        <v>#DIV/0!</v>
      </c>
    </row>
    <row r="93" customHeight="1" spans="1:4">
      <c r="A93" s="155" t="s">
        <v>126</v>
      </c>
      <c r="B93" s="211">
        <v>0</v>
      </c>
      <c r="C93" s="211">
        <v>0</v>
      </c>
      <c r="D93" s="269" t="e">
        <f t="shared" si="1"/>
        <v>#DIV/0!</v>
      </c>
    </row>
    <row r="94" customHeight="1" spans="1:4">
      <c r="A94" s="155" t="s">
        <v>127</v>
      </c>
      <c r="B94" s="211">
        <v>0</v>
      </c>
      <c r="C94" s="211">
        <v>0</v>
      </c>
      <c r="D94" s="269" t="e">
        <f t="shared" si="1"/>
        <v>#DIV/0!</v>
      </c>
    </row>
    <row r="95" customHeight="1" spans="1:4">
      <c r="A95" s="155" t="s">
        <v>115</v>
      </c>
      <c r="B95" s="211">
        <v>0</v>
      </c>
      <c r="C95" s="211">
        <v>0</v>
      </c>
      <c r="D95" s="269" t="e">
        <f t="shared" si="1"/>
        <v>#DIV/0!</v>
      </c>
    </row>
    <row r="96" customHeight="1" spans="1:4">
      <c r="A96" s="155" t="s">
        <v>128</v>
      </c>
      <c r="B96" s="211">
        <v>0</v>
      </c>
      <c r="C96" s="211">
        <v>0</v>
      </c>
      <c r="D96" s="269" t="e">
        <f t="shared" si="1"/>
        <v>#DIV/0!</v>
      </c>
    </row>
    <row r="97" customHeight="1" spans="1:4">
      <c r="A97" s="155" t="s">
        <v>129</v>
      </c>
      <c r="B97" s="211">
        <v>0</v>
      </c>
      <c r="C97" s="211">
        <v>0</v>
      </c>
      <c r="D97" s="269" t="e">
        <f t="shared" si="1"/>
        <v>#DIV/0!</v>
      </c>
    </row>
    <row r="98" customHeight="1" spans="1:4">
      <c r="A98" s="155" t="s">
        <v>130</v>
      </c>
      <c r="B98" s="211">
        <v>0</v>
      </c>
      <c r="C98" s="211">
        <v>0</v>
      </c>
      <c r="D98" s="269" t="e">
        <f t="shared" si="1"/>
        <v>#DIV/0!</v>
      </c>
    </row>
    <row r="99" customHeight="1" spans="1:4">
      <c r="A99" s="155" t="s">
        <v>131</v>
      </c>
      <c r="B99" s="211">
        <v>0</v>
      </c>
      <c r="C99" s="211">
        <v>0</v>
      </c>
      <c r="D99" s="269" t="e">
        <f t="shared" si="1"/>
        <v>#DIV/0!</v>
      </c>
    </row>
    <row r="100" customHeight="1" spans="1:4">
      <c r="A100" s="155" t="s">
        <v>83</v>
      </c>
      <c r="B100" s="211">
        <v>0</v>
      </c>
      <c r="C100" s="211">
        <v>0</v>
      </c>
      <c r="D100" s="269" t="e">
        <f t="shared" si="1"/>
        <v>#DIV/0!</v>
      </c>
    </row>
    <row r="101" customHeight="1" spans="1:4">
      <c r="A101" s="155" t="s">
        <v>132</v>
      </c>
      <c r="B101" s="211">
        <v>0</v>
      </c>
      <c r="C101" s="211">
        <v>0</v>
      </c>
      <c r="D101" s="269" t="e">
        <f t="shared" si="1"/>
        <v>#DIV/0!</v>
      </c>
    </row>
    <row r="102" customHeight="1" spans="1:4">
      <c r="A102" s="155" t="s">
        <v>133</v>
      </c>
      <c r="B102" s="211">
        <f>SUM(B103:B110)</f>
        <v>1052</v>
      </c>
      <c r="C102" s="211">
        <f>SUM(C103:C110)</f>
        <v>1157</v>
      </c>
      <c r="D102" s="269">
        <f t="shared" si="1"/>
        <v>1.09980988593156</v>
      </c>
    </row>
    <row r="103" customHeight="1" spans="1:4">
      <c r="A103" s="155" t="s">
        <v>74</v>
      </c>
      <c r="B103" s="211">
        <v>1038</v>
      </c>
      <c r="C103" s="211">
        <v>1142</v>
      </c>
      <c r="D103" s="269">
        <f t="shared" si="1"/>
        <v>1.10019267822736</v>
      </c>
    </row>
    <row r="104" customHeight="1" spans="1:4">
      <c r="A104" s="155" t="s">
        <v>75</v>
      </c>
      <c r="B104" s="211">
        <v>0</v>
      </c>
      <c r="C104" s="211">
        <v>0</v>
      </c>
      <c r="D104" s="269" t="e">
        <f t="shared" si="1"/>
        <v>#DIV/0!</v>
      </c>
    </row>
    <row r="105" customHeight="1" spans="1:4">
      <c r="A105" s="155" t="s">
        <v>76</v>
      </c>
      <c r="B105" s="211">
        <v>0</v>
      </c>
      <c r="C105" s="211">
        <v>0</v>
      </c>
      <c r="D105" s="269" t="e">
        <f t="shared" si="1"/>
        <v>#DIV/0!</v>
      </c>
    </row>
    <row r="106" customHeight="1" spans="1:4">
      <c r="A106" s="155" t="s">
        <v>134</v>
      </c>
      <c r="B106" s="211">
        <v>0</v>
      </c>
      <c r="C106" s="211">
        <v>0</v>
      </c>
      <c r="D106" s="269" t="e">
        <f t="shared" si="1"/>
        <v>#DIV/0!</v>
      </c>
    </row>
    <row r="107" customHeight="1" spans="1:4">
      <c r="A107" s="155" t="s">
        <v>135</v>
      </c>
      <c r="B107" s="211">
        <v>0</v>
      </c>
      <c r="C107" s="211">
        <v>0</v>
      </c>
      <c r="D107" s="269" t="e">
        <f t="shared" si="1"/>
        <v>#DIV/0!</v>
      </c>
    </row>
    <row r="108" customHeight="1" spans="1:4">
      <c r="A108" s="155" t="s">
        <v>136</v>
      </c>
      <c r="B108" s="211">
        <v>0</v>
      </c>
      <c r="C108" s="211">
        <v>0</v>
      </c>
      <c r="D108" s="269" t="e">
        <f t="shared" si="1"/>
        <v>#DIV/0!</v>
      </c>
    </row>
    <row r="109" customHeight="1" spans="1:4">
      <c r="A109" s="155" t="s">
        <v>83</v>
      </c>
      <c r="B109" s="211">
        <v>0</v>
      </c>
      <c r="C109" s="211">
        <v>0</v>
      </c>
      <c r="D109" s="269" t="e">
        <f t="shared" si="1"/>
        <v>#DIV/0!</v>
      </c>
    </row>
    <row r="110" customHeight="1" spans="1:4">
      <c r="A110" s="155" t="s">
        <v>137</v>
      </c>
      <c r="B110" s="211">
        <v>14</v>
      </c>
      <c r="C110" s="211">
        <v>15</v>
      </c>
      <c r="D110" s="269">
        <f t="shared" si="1"/>
        <v>1.07142857142857</v>
      </c>
    </row>
    <row r="111" customHeight="1" spans="1:4">
      <c r="A111" s="155" t="s">
        <v>138</v>
      </c>
      <c r="B111" s="211">
        <f>SUM(B112:B121)</f>
        <v>1126</v>
      </c>
      <c r="C111" s="211">
        <f>SUM(C112:C121)</f>
        <v>1240</v>
      </c>
      <c r="D111" s="269">
        <f t="shared" si="1"/>
        <v>1.101243339254</v>
      </c>
    </row>
    <row r="112" customHeight="1" spans="1:4">
      <c r="A112" s="155" t="s">
        <v>74</v>
      </c>
      <c r="B112" s="211">
        <v>325</v>
      </c>
      <c r="C112" s="211">
        <v>358</v>
      </c>
      <c r="D112" s="269">
        <f t="shared" si="1"/>
        <v>1.10153846153846</v>
      </c>
    </row>
    <row r="113" customHeight="1" spans="1:4">
      <c r="A113" s="155" t="s">
        <v>75</v>
      </c>
      <c r="B113" s="211">
        <v>15</v>
      </c>
      <c r="C113" s="211">
        <v>17</v>
      </c>
      <c r="D113" s="269">
        <f t="shared" si="1"/>
        <v>1.13333333333333</v>
      </c>
    </row>
    <row r="114" customHeight="1" spans="1:4">
      <c r="A114" s="155" t="s">
        <v>76</v>
      </c>
      <c r="B114" s="211">
        <v>0</v>
      </c>
      <c r="C114" s="211">
        <v>0</v>
      </c>
      <c r="D114" s="269" t="e">
        <f t="shared" si="1"/>
        <v>#DIV/0!</v>
      </c>
    </row>
    <row r="115" customHeight="1" spans="1:4">
      <c r="A115" s="155" t="s">
        <v>139</v>
      </c>
      <c r="B115" s="211">
        <v>0</v>
      </c>
      <c r="C115" s="211">
        <v>0</v>
      </c>
      <c r="D115" s="269" t="e">
        <f t="shared" si="1"/>
        <v>#DIV/0!</v>
      </c>
    </row>
    <row r="116" customHeight="1" spans="1:4">
      <c r="A116" s="155" t="s">
        <v>140</v>
      </c>
      <c r="B116" s="211">
        <v>0</v>
      </c>
      <c r="C116" s="211">
        <v>0</v>
      </c>
      <c r="D116" s="269" t="e">
        <f t="shared" si="1"/>
        <v>#DIV/0!</v>
      </c>
    </row>
    <row r="117" customHeight="1" spans="1:4">
      <c r="A117" s="155" t="s">
        <v>141</v>
      </c>
      <c r="B117" s="211">
        <v>0</v>
      </c>
      <c r="C117" s="211">
        <v>0</v>
      </c>
      <c r="D117" s="269" t="e">
        <f t="shared" si="1"/>
        <v>#DIV/0!</v>
      </c>
    </row>
    <row r="118" customHeight="1" spans="1:4">
      <c r="A118" s="155" t="s">
        <v>142</v>
      </c>
      <c r="B118" s="211">
        <v>0</v>
      </c>
      <c r="C118" s="211">
        <v>0</v>
      </c>
      <c r="D118" s="269" t="e">
        <f t="shared" si="1"/>
        <v>#DIV/0!</v>
      </c>
    </row>
    <row r="119" customHeight="1" spans="1:4">
      <c r="A119" s="155" t="s">
        <v>143</v>
      </c>
      <c r="B119" s="211">
        <v>216</v>
      </c>
      <c r="C119" s="211">
        <v>238</v>
      </c>
      <c r="D119" s="269">
        <f t="shared" si="1"/>
        <v>1.10185185185185</v>
      </c>
    </row>
    <row r="120" customHeight="1" spans="1:4">
      <c r="A120" s="155" t="s">
        <v>83</v>
      </c>
      <c r="B120" s="211">
        <v>32</v>
      </c>
      <c r="C120" s="211">
        <v>35</v>
      </c>
      <c r="D120" s="269">
        <f t="shared" si="1"/>
        <v>1.09375</v>
      </c>
    </row>
    <row r="121" customHeight="1" spans="1:4">
      <c r="A121" s="155" t="s">
        <v>144</v>
      </c>
      <c r="B121" s="211">
        <v>538</v>
      </c>
      <c r="C121" s="211">
        <v>592</v>
      </c>
      <c r="D121" s="269">
        <f t="shared" si="1"/>
        <v>1.1003717472119</v>
      </c>
    </row>
    <row r="122" customHeight="1" spans="1:4">
      <c r="A122" s="155" t="s">
        <v>145</v>
      </c>
      <c r="B122" s="211">
        <f>SUM(B123:B133)</f>
        <v>0</v>
      </c>
      <c r="C122" s="211">
        <f>SUM(C123:C133)</f>
        <v>0</v>
      </c>
      <c r="D122" s="269" t="e">
        <f t="shared" si="1"/>
        <v>#DIV/0!</v>
      </c>
    </row>
    <row r="123" customHeight="1" spans="1:4">
      <c r="A123" s="155" t="s">
        <v>74</v>
      </c>
      <c r="B123" s="211">
        <v>0</v>
      </c>
      <c r="C123" s="211">
        <v>0</v>
      </c>
      <c r="D123" s="269" t="e">
        <f t="shared" si="1"/>
        <v>#DIV/0!</v>
      </c>
    </row>
    <row r="124" customHeight="1" spans="1:4">
      <c r="A124" s="155" t="s">
        <v>75</v>
      </c>
      <c r="B124" s="211">
        <v>0</v>
      </c>
      <c r="C124" s="211">
        <v>0</v>
      </c>
      <c r="D124" s="269" t="e">
        <f t="shared" si="1"/>
        <v>#DIV/0!</v>
      </c>
    </row>
    <row r="125" customHeight="1" spans="1:4">
      <c r="A125" s="155" t="s">
        <v>76</v>
      </c>
      <c r="B125" s="211">
        <v>0</v>
      </c>
      <c r="C125" s="211">
        <v>0</v>
      </c>
      <c r="D125" s="269" t="e">
        <f t="shared" si="1"/>
        <v>#DIV/0!</v>
      </c>
    </row>
    <row r="126" customHeight="1" spans="1:4">
      <c r="A126" s="155" t="s">
        <v>146</v>
      </c>
      <c r="B126" s="211">
        <v>0</v>
      </c>
      <c r="C126" s="211">
        <v>0</v>
      </c>
      <c r="D126" s="269" t="e">
        <f t="shared" si="1"/>
        <v>#DIV/0!</v>
      </c>
    </row>
    <row r="127" customHeight="1" spans="1:4">
      <c r="A127" s="155" t="s">
        <v>147</v>
      </c>
      <c r="B127" s="211">
        <v>0</v>
      </c>
      <c r="C127" s="211">
        <v>0</v>
      </c>
      <c r="D127" s="269" t="e">
        <f t="shared" si="1"/>
        <v>#DIV/0!</v>
      </c>
    </row>
    <row r="128" customHeight="1" spans="1:4">
      <c r="A128" s="155" t="s">
        <v>148</v>
      </c>
      <c r="B128" s="211">
        <v>0</v>
      </c>
      <c r="C128" s="211">
        <v>0</v>
      </c>
      <c r="D128" s="269" t="e">
        <f t="shared" si="1"/>
        <v>#DIV/0!</v>
      </c>
    </row>
    <row r="129" customHeight="1" spans="1:4">
      <c r="A129" s="155" t="s">
        <v>149</v>
      </c>
      <c r="B129" s="211">
        <v>0</v>
      </c>
      <c r="C129" s="211">
        <v>0</v>
      </c>
      <c r="D129" s="269" t="e">
        <f t="shared" si="1"/>
        <v>#DIV/0!</v>
      </c>
    </row>
    <row r="130" customHeight="1" spans="1:4">
      <c r="A130" s="155" t="s">
        <v>150</v>
      </c>
      <c r="B130" s="211">
        <v>0</v>
      </c>
      <c r="C130" s="211">
        <v>0</v>
      </c>
      <c r="D130" s="269" t="e">
        <f t="shared" si="1"/>
        <v>#DIV/0!</v>
      </c>
    </row>
    <row r="131" customHeight="1" spans="1:4">
      <c r="A131" s="155" t="s">
        <v>151</v>
      </c>
      <c r="B131" s="211">
        <v>0</v>
      </c>
      <c r="C131" s="211">
        <v>0</v>
      </c>
      <c r="D131" s="269" t="e">
        <f t="shared" si="1"/>
        <v>#DIV/0!</v>
      </c>
    </row>
    <row r="132" customHeight="1" spans="1:4">
      <c r="A132" s="155" t="s">
        <v>83</v>
      </c>
      <c r="B132" s="211">
        <v>0</v>
      </c>
      <c r="C132" s="211">
        <v>0</v>
      </c>
      <c r="D132" s="269" t="e">
        <f t="shared" si="1"/>
        <v>#DIV/0!</v>
      </c>
    </row>
    <row r="133" customHeight="1" spans="1:4">
      <c r="A133" s="155" t="s">
        <v>152</v>
      </c>
      <c r="B133" s="211">
        <v>0</v>
      </c>
      <c r="C133" s="211">
        <v>0</v>
      </c>
      <c r="D133" s="269" t="e">
        <f t="shared" si="1"/>
        <v>#DIV/0!</v>
      </c>
    </row>
    <row r="134" customHeight="1" spans="1:4">
      <c r="A134" s="155" t="s">
        <v>153</v>
      </c>
      <c r="B134" s="211">
        <f>SUM(B135:B140)</f>
        <v>0</v>
      </c>
      <c r="C134" s="211">
        <f>SUM(C135:C140)</f>
        <v>0</v>
      </c>
      <c r="D134" s="269" t="e">
        <f t="shared" ref="D134:D197" si="2">C134/B134</f>
        <v>#DIV/0!</v>
      </c>
    </row>
    <row r="135" customHeight="1" spans="1:4">
      <c r="A135" s="155" t="s">
        <v>74</v>
      </c>
      <c r="B135" s="211">
        <v>0</v>
      </c>
      <c r="C135" s="211">
        <v>0</v>
      </c>
      <c r="D135" s="269" t="e">
        <f t="shared" si="2"/>
        <v>#DIV/0!</v>
      </c>
    </row>
    <row r="136" customHeight="1" spans="1:4">
      <c r="A136" s="155" t="s">
        <v>75</v>
      </c>
      <c r="B136" s="211">
        <v>0</v>
      </c>
      <c r="C136" s="211">
        <v>0</v>
      </c>
      <c r="D136" s="269" t="e">
        <f t="shared" si="2"/>
        <v>#DIV/0!</v>
      </c>
    </row>
    <row r="137" customHeight="1" spans="1:4">
      <c r="A137" s="155" t="s">
        <v>76</v>
      </c>
      <c r="B137" s="211">
        <v>0</v>
      </c>
      <c r="C137" s="211">
        <v>0</v>
      </c>
      <c r="D137" s="269" t="e">
        <f t="shared" si="2"/>
        <v>#DIV/0!</v>
      </c>
    </row>
    <row r="138" customHeight="1" spans="1:4">
      <c r="A138" s="155" t="s">
        <v>154</v>
      </c>
      <c r="B138" s="211">
        <v>0</v>
      </c>
      <c r="C138" s="211">
        <v>0</v>
      </c>
      <c r="D138" s="269" t="e">
        <f t="shared" si="2"/>
        <v>#DIV/0!</v>
      </c>
    </row>
    <row r="139" customHeight="1" spans="1:4">
      <c r="A139" s="155" t="s">
        <v>83</v>
      </c>
      <c r="B139" s="211">
        <v>0</v>
      </c>
      <c r="C139" s="211">
        <v>0</v>
      </c>
      <c r="D139" s="269" t="e">
        <f t="shared" si="2"/>
        <v>#DIV/0!</v>
      </c>
    </row>
    <row r="140" customHeight="1" spans="1:4">
      <c r="A140" s="155" t="s">
        <v>155</v>
      </c>
      <c r="B140" s="211">
        <v>0</v>
      </c>
      <c r="C140" s="211">
        <v>0</v>
      </c>
      <c r="D140" s="269" t="e">
        <f t="shared" si="2"/>
        <v>#DIV/0!</v>
      </c>
    </row>
    <row r="141" customHeight="1" spans="1:4">
      <c r="A141" s="155" t="s">
        <v>156</v>
      </c>
      <c r="B141" s="211">
        <f>SUM(B142:B148)</f>
        <v>0</v>
      </c>
      <c r="C141" s="211">
        <f>SUM(C142:C148)</f>
        <v>0</v>
      </c>
      <c r="D141" s="269" t="e">
        <f t="shared" si="2"/>
        <v>#DIV/0!</v>
      </c>
    </row>
    <row r="142" customHeight="1" spans="1:4">
      <c r="A142" s="155" t="s">
        <v>74</v>
      </c>
      <c r="B142" s="211">
        <v>0</v>
      </c>
      <c r="C142" s="211">
        <v>0</v>
      </c>
      <c r="D142" s="269" t="e">
        <f t="shared" si="2"/>
        <v>#DIV/0!</v>
      </c>
    </row>
    <row r="143" customHeight="1" spans="1:4">
      <c r="A143" s="155" t="s">
        <v>75</v>
      </c>
      <c r="B143" s="211">
        <v>0</v>
      </c>
      <c r="C143" s="211">
        <v>0</v>
      </c>
      <c r="D143" s="269" t="e">
        <f t="shared" si="2"/>
        <v>#DIV/0!</v>
      </c>
    </row>
    <row r="144" customHeight="1" spans="1:4">
      <c r="A144" s="155" t="s">
        <v>76</v>
      </c>
      <c r="B144" s="211">
        <v>0</v>
      </c>
      <c r="C144" s="211">
        <v>0</v>
      </c>
      <c r="D144" s="269" t="e">
        <f t="shared" si="2"/>
        <v>#DIV/0!</v>
      </c>
    </row>
    <row r="145" customHeight="1" spans="1:4">
      <c r="A145" s="155" t="s">
        <v>157</v>
      </c>
      <c r="B145" s="211">
        <v>0</v>
      </c>
      <c r="C145" s="211">
        <v>0</v>
      </c>
      <c r="D145" s="269" t="e">
        <f t="shared" si="2"/>
        <v>#DIV/0!</v>
      </c>
    </row>
    <row r="146" customHeight="1" spans="1:4">
      <c r="A146" s="155" t="s">
        <v>158</v>
      </c>
      <c r="B146" s="211">
        <v>0</v>
      </c>
      <c r="C146" s="211">
        <v>0</v>
      </c>
      <c r="D146" s="269" t="e">
        <f t="shared" si="2"/>
        <v>#DIV/0!</v>
      </c>
    </row>
    <row r="147" customHeight="1" spans="1:4">
      <c r="A147" s="155" t="s">
        <v>83</v>
      </c>
      <c r="B147" s="211">
        <v>0</v>
      </c>
      <c r="C147" s="211">
        <v>0</v>
      </c>
      <c r="D147" s="269" t="e">
        <f t="shared" si="2"/>
        <v>#DIV/0!</v>
      </c>
    </row>
    <row r="148" customHeight="1" spans="1:4">
      <c r="A148" s="155" t="s">
        <v>159</v>
      </c>
      <c r="B148" s="211">
        <v>0</v>
      </c>
      <c r="C148" s="211">
        <v>0</v>
      </c>
      <c r="D148" s="269" t="e">
        <f t="shared" si="2"/>
        <v>#DIV/0!</v>
      </c>
    </row>
    <row r="149" customHeight="1" spans="1:4">
      <c r="A149" s="155" t="s">
        <v>160</v>
      </c>
      <c r="B149" s="211">
        <f>SUM(B150:B154)</f>
        <v>135</v>
      </c>
      <c r="C149" s="211">
        <f>SUM(C150:C154)</f>
        <v>148</v>
      </c>
      <c r="D149" s="269">
        <f t="shared" si="2"/>
        <v>1.0962962962963</v>
      </c>
    </row>
    <row r="150" customHeight="1" spans="1:4">
      <c r="A150" s="155" t="s">
        <v>74</v>
      </c>
      <c r="B150" s="211">
        <v>110</v>
      </c>
      <c r="C150" s="211">
        <v>121</v>
      </c>
      <c r="D150" s="269">
        <f t="shared" si="2"/>
        <v>1.1</v>
      </c>
    </row>
    <row r="151" customHeight="1" spans="1:4">
      <c r="A151" s="155" t="s">
        <v>75</v>
      </c>
      <c r="B151" s="211">
        <v>0</v>
      </c>
      <c r="C151" s="211">
        <v>0</v>
      </c>
      <c r="D151" s="269" t="e">
        <f t="shared" si="2"/>
        <v>#DIV/0!</v>
      </c>
    </row>
    <row r="152" customHeight="1" spans="1:4">
      <c r="A152" s="155" t="s">
        <v>76</v>
      </c>
      <c r="B152" s="211">
        <v>11</v>
      </c>
      <c r="C152" s="211">
        <v>12</v>
      </c>
      <c r="D152" s="269">
        <f t="shared" si="2"/>
        <v>1.09090909090909</v>
      </c>
    </row>
    <row r="153" customHeight="1" spans="1:4">
      <c r="A153" s="155" t="s">
        <v>161</v>
      </c>
      <c r="B153" s="211">
        <v>11</v>
      </c>
      <c r="C153" s="211">
        <v>12</v>
      </c>
      <c r="D153" s="269">
        <f t="shared" si="2"/>
        <v>1.09090909090909</v>
      </c>
    </row>
    <row r="154" customHeight="1" spans="1:4">
      <c r="A154" s="155" t="s">
        <v>162</v>
      </c>
      <c r="B154" s="211">
        <v>3</v>
      </c>
      <c r="C154" s="211">
        <v>3</v>
      </c>
      <c r="D154" s="269">
        <f t="shared" si="2"/>
        <v>1</v>
      </c>
    </row>
    <row r="155" customHeight="1" spans="1:4">
      <c r="A155" s="155" t="s">
        <v>163</v>
      </c>
      <c r="B155" s="211">
        <f>SUM(B156:B161)</f>
        <v>15</v>
      </c>
      <c r="C155" s="211">
        <f>SUM(C156:C161)</f>
        <v>17</v>
      </c>
      <c r="D155" s="269">
        <f t="shared" si="2"/>
        <v>1.13333333333333</v>
      </c>
    </row>
    <row r="156" customHeight="1" spans="1:4">
      <c r="A156" s="155" t="s">
        <v>74</v>
      </c>
      <c r="B156" s="211">
        <v>15</v>
      </c>
      <c r="C156" s="211">
        <v>17</v>
      </c>
      <c r="D156" s="269">
        <f t="shared" si="2"/>
        <v>1.13333333333333</v>
      </c>
    </row>
    <row r="157" customHeight="1" spans="1:4">
      <c r="A157" s="155" t="s">
        <v>75</v>
      </c>
      <c r="B157" s="211">
        <v>0</v>
      </c>
      <c r="C157" s="211">
        <v>0</v>
      </c>
      <c r="D157" s="269" t="e">
        <f t="shared" si="2"/>
        <v>#DIV/0!</v>
      </c>
    </row>
    <row r="158" customHeight="1" spans="1:4">
      <c r="A158" s="155" t="s">
        <v>76</v>
      </c>
      <c r="B158" s="211">
        <v>0</v>
      </c>
      <c r="C158" s="211">
        <v>0</v>
      </c>
      <c r="D158" s="269" t="e">
        <f t="shared" si="2"/>
        <v>#DIV/0!</v>
      </c>
    </row>
    <row r="159" customHeight="1" spans="1:4">
      <c r="A159" s="155" t="s">
        <v>88</v>
      </c>
      <c r="B159" s="211">
        <v>0</v>
      </c>
      <c r="C159" s="211">
        <v>0</v>
      </c>
      <c r="D159" s="269" t="e">
        <f t="shared" si="2"/>
        <v>#DIV/0!</v>
      </c>
    </row>
    <row r="160" customHeight="1" spans="1:4">
      <c r="A160" s="155" t="s">
        <v>83</v>
      </c>
      <c r="B160" s="211">
        <v>0</v>
      </c>
      <c r="C160" s="211">
        <v>0</v>
      </c>
      <c r="D160" s="269" t="e">
        <f t="shared" si="2"/>
        <v>#DIV/0!</v>
      </c>
    </row>
    <row r="161" customHeight="1" spans="1:4">
      <c r="A161" s="155" t="s">
        <v>164</v>
      </c>
      <c r="B161" s="211">
        <v>0</v>
      </c>
      <c r="C161" s="211">
        <v>0</v>
      </c>
      <c r="D161" s="269" t="e">
        <f t="shared" si="2"/>
        <v>#DIV/0!</v>
      </c>
    </row>
    <row r="162" customHeight="1" spans="1:4">
      <c r="A162" s="155" t="s">
        <v>165</v>
      </c>
      <c r="B162" s="211">
        <f>SUM(B163:B168)</f>
        <v>251</v>
      </c>
      <c r="C162" s="211">
        <f>SUM(C163:C168)</f>
        <v>276</v>
      </c>
      <c r="D162" s="269">
        <f t="shared" si="2"/>
        <v>1.0996015936255</v>
      </c>
    </row>
    <row r="163" customHeight="1" spans="1:4">
      <c r="A163" s="155" t="s">
        <v>74</v>
      </c>
      <c r="B163" s="211">
        <v>142</v>
      </c>
      <c r="C163" s="211">
        <v>156</v>
      </c>
      <c r="D163" s="269">
        <f t="shared" si="2"/>
        <v>1.09859154929577</v>
      </c>
    </row>
    <row r="164" customHeight="1" spans="1:4">
      <c r="A164" s="155" t="s">
        <v>75</v>
      </c>
      <c r="B164" s="211">
        <v>3</v>
      </c>
      <c r="C164" s="211">
        <v>3</v>
      </c>
      <c r="D164" s="269">
        <f t="shared" si="2"/>
        <v>1</v>
      </c>
    </row>
    <row r="165" customHeight="1" spans="1:4">
      <c r="A165" s="155" t="s">
        <v>76</v>
      </c>
      <c r="B165" s="211">
        <v>35</v>
      </c>
      <c r="C165" s="211">
        <v>39</v>
      </c>
      <c r="D165" s="269">
        <f t="shared" si="2"/>
        <v>1.11428571428571</v>
      </c>
    </row>
    <row r="166" customHeight="1" spans="1:4">
      <c r="A166" s="155" t="s">
        <v>166</v>
      </c>
      <c r="B166" s="211">
        <v>53</v>
      </c>
      <c r="C166" s="211">
        <v>58</v>
      </c>
      <c r="D166" s="269">
        <f t="shared" si="2"/>
        <v>1.09433962264151</v>
      </c>
    </row>
    <row r="167" customHeight="1" spans="1:4">
      <c r="A167" s="155" t="s">
        <v>83</v>
      </c>
      <c r="B167" s="211">
        <v>0</v>
      </c>
      <c r="C167" s="211">
        <v>0</v>
      </c>
      <c r="D167" s="269" t="e">
        <f t="shared" si="2"/>
        <v>#DIV/0!</v>
      </c>
    </row>
    <row r="168" customHeight="1" spans="1:4">
      <c r="A168" s="155" t="s">
        <v>167</v>
      </c>
      <c r="B168" s="211">
        <v>18</v>
      </c>
      <c r="C168" s="211">
        <v>20</v>
      </c>
      <c r="D168" s="269">
        <f t="shared" si="2"/>
        <v>1.11111111111111</v>
      </c>
    </row>
    <row r="169" customHeight="1" spans="1:4">
      <c r="A169" s="155" t="s">
        <v>168</v>
      </c>
      <c r="B169" s="211">
        <f>SUM(B170:B175)</f>
        <v>674</v>
      </c>
      <c r="C169" s="211">
        <f>SUM(C170:C175)</f>
        <v>742</v>
      </c>
      <c r="D169" s="269">
        <f t="shared" si="2"/>
        <v>1.10089020771513</v>
      </c>
    </row>
    <row r="170" customHeight="1" spans="1:4">
      <c r="A170" s="155" t="s">
        <v>74</v>
      </c>
      <c r="B170" s="211">
        <v>468</v>
      </c>
      <c r="C170" s="211">
        <v>515</v>
      </c>
      <c r="D170" s="269">
        <f t="shared" si="2"/>
        <v>1.10042735042735</v>
      </c>
    </row>
    <row r="171" customHeight="1" spans="1:4">
      <c r="A171" s="155" t="s">
        <v>75</v>
      </c>
      <c r="B171" s="211">
        <v>0</v>
      </c>
      <c r="C171" s="211">
        <v>0</v>
      </c>
      <c r="D171" s="269" t="e">
        <f t="shared" si="2"/>
        <v>#DIV/0!</v>
      </c>
    </row>
    <row r="172" customHeight="1" spans="1:4">
      <c r="A172" s="155" t="s">
        <v>76</v>
      </c>
      <c r="B172" s="211">
        <v>0</v>
      </c>
      <c r="C172" s="211">
        <v>0</v>
      </c>
      <c r="D172" s="269" t="e">
        <f t="shared" si="2"/>
        <v>#DIV/0!</v>
      </c>
    </row>
    <row r="173" customHeight="1" spans="1:4">
      <c r="A173" s="155" t="s">
        <v>169</v>
      </c>
      <c r="B173" s="211">
        <v>0</v>
      </c>
      <c r="C173" s="211">
        <v>0</v>
      </c>
      <c r="D173" s="269" t="e">
        <f t="shared" si="2"/>
        <v>#DIV/0!</v>
      </c>
    </row>
    <row r="174" customHeight="1" spans="1:4">
      <c r="A174" s="155" t="s">
        <v>83</v>
      </c>
      <c r="B174" s="211">
        <v>57</v>
      </c>
      <c r="C174" s="211">
        <v>63</v>
      </c>
      <c r="D174" s="269">
        <f t="shared" si="2"/>
        <v>1.10526315789474</v>
      </c>
    </row>
    <row r="175" customHeight="1" spans="1:4">
      <c r="A175" s="155" t="s">
        <v>170</v>
      </c>
      <c r="B175" s="211">
        <v>149</v>
      </c>
      <c r="C175" s="211">
        <v>164</v>
      </c>
      <c r="D175" s="269">
        <f t="shared" si="2"/>
        <v>1.1006711409396</v>
      </c>
    </row>
    <row r="176" customHeight="1" spans="1:4">
      <c r="A176" s="155" t="s">
        <v>171</v>
      </c>
      <c r="B176" s="211">
        <f>SUM(B177:B182)</f>
        <v>435</v>
      </c>
      <c r="C176" s="211">
        <f>SUM(C177:C182)</f>
        <v>479</v>
      </c>
      <c r="D176" s="269">
        <f t="shared" si="2"/>
        <v>1.10114942528736</v>
      </c>
    </row>
    <row r="177" customHeight="1" spans="1:4">
      <c r="A177" s="155" t="s">
        <v>74</v>
      </c>
      <c r="B177" s="211">
        <v>427</v>
      </c>
      <c r="C177" s="211">
        <v>470</v>
      </c>
      <c r="D177" s="269">
        <f t="shared" si="2"/>
        <v>1.10070257611241</v>
      </c>
    </row>
    <row r="178" customHeight="1" spans="1:4">
      <c r="A178" s="155" t="s">
        <v>75</v>
      </c>
      <c r="B178" s="211">
        <v>0</v>
      </c>
      <c r="C178" s="211">
        <v>0</v>
      </c>
      <c r="D178" s="269" t="e">
        <f t="shared" si="2"/>
        <v>#DIV/0!</v>
      </c>
    </row>
    <row r="179" customHeight="1" spans="1:4">
      <c r="A179" s="155" t="s">
        <v>76</v>
      </c>
      <c r="B179" s="211">
        <v>0</v>
      </c>
      <c r="C179" s="211">
        <v>0</v>
      </c>
      <c r="D179" s="269" t="e">
        <f t="shared" si="2"/>
        <v>#DIV/0!</v>
      </c>
    </row>
    <row r="180" customHeight="1" spans="1:4">
      <c r="A180" s="155" t="s">
        <v>172</v>
      </c>
      <c r="B180" s="211">
        <v>0</v>
      </c>
      <c r="C180" s="211">
        <v>0</v>
      </c>
      <c r="D180" s="269" t="e">
        <f t="shared" si="2"/>
        <v>#DIV/0!</v>
      </c>
    </row>
    <row r="181" customHeight="1" spans="1:4">
      <c r="A181" s="155" t="s">
        <v>83</v>
      </c>
      <c r="B181" s="211">
        <v>0</v>
      </c>
      <c r="C181" s="211">
        <v>0</v>
      </c>
      <c r="D181" s="269" t="e">
        <f t="shared" si="2"/>
        <v>#DIV/0!</v>
      </c>
    </row>
    <row r="182" customHeight="1" spans="1:4">
      <c r="A182" s="155" t="s">
        <v>173</v>
      </c>
      <c r="B182" s="211">
        <v>8</v>
      </c>
      <c r="C182" s="211">
        <v>9</v>
      </c>
      <c r="D182" s="269">
        <f t="shared" si="2"/>
        <v>1.125</v>
      </c>
    </row>
    <row r="183" customHeight="1" spans="1:4">
      <c r="A183" s="155" t="s">
        <v>174</v>
      </c>
      <c r="B183" s="211">
        <f>SUM(B184:B189)</f>
        <v>370</v>
      </c>
      <c r="C183" s="211">
        <f>SUM(C184:C189)</f>
        <v>407</v>
      </c>
      <c r="D183" s="269">
        <f t="shared" si="2"/>
        <v>1.1</v>
      </c>
    </row>
    <row r="184" customHeight="1" spans="1:4">
      <c r="A184" s="155" t="s">
        <v>74</v>
      </c>
      <c r="B184" s="211">
        <v>241</v>
      </c>
      <c r="C184" s="211">
        <v>265</v>
      </c>
      <c r="D184" s="269">
        <f t="shared" si="2"/>
        <v>1.09958506224066</v>
      </c>
    </row>
    <row r="185" customHeight="1" spans="1:4">
      <c r="A185" s="155" t="s">
        <v>75</v>
      </c>
      <c r="B185" s="211">
        <v>3</v>
      </c>
      <c r="C185" s="211">
        <v>3</v>
      </c>
      <c r="D185" s="269">
        <f t="shared" si="2"/>
        <v>1</v>
      </c>
    </row>
    <row r="186" customHeight="1" spans="1:4">
      <c r="A186" s="155" t="s">
        <v>76</v>
      </c>
      <c r="B186" s="211">
        <v>0</v>
      </c>
      <c r="C186" s="211">
        <v>0</v>
      </c>
      <c r="D186" s="269" t="e">
        <f t="shared" si="2"/>
        <v>#DIV/0!</v>
      </c>
    </row>
    <row r="187" customHeight="1" spans="1:4">
      <c r="A187" s="155" t="s">
        <v>175</v>
      </c>
      <c r="B187" s="211">
        <v>0</v>
      </c>
      <c r="C187" s="211">
        <v>0</v>
      </c>
      <c r="D187" s="269" t="e">
        <f t="shared" si="2"/>
        <v>#DIV/0!</v>
      </c>
    </row>
    <row r="188" customHeight="1" spans="1:4">
      <c r="A188" s="155" t="s">
        <v>83</v>
      </c>
      <c r="B188" s="211">
        <v>0</v>
      </c>
      <c r="C188" s="211">
        <v>0</v>
      </c>
      <c r="D188" s="269" t="e">
        <f t="shared" si="2"/>
        <v>#DIV/0!</v>
      </c>
    </row>
    <row r="189" customHeight="1" spans="1:4">
      <c r="A189" s="155" t="s">
        <v>176</v>
      </c>
      <c r="B189" s="211">
        <v>126</v>
      </c>
      <c r="C189" s="211">
        <v>139</v>
      </c>
      <c r="D189" s="269">
        <f t="shared" si="2"/>
        <v>1.1031746031746</v>
      </c>
    </row>
    <row r="190" customHeight="1" spans="1:4">
      <c r="A190" s="155" t="s">
        <v>177</v>
      </c>
      <c r="B190" s="211">
        <f>SUM(B191:B197)</f>
        <v>246</v>
      </c>
      <c r="C190" s="211">
        <f>SUM(C191:C197)</f>
        <v>271</v>
      </c>
      <c r="D190" s="269">
        <f t="shared" si="2"/>
        <v>1.10162601626016</v>
      </c>
    </row>
    <row r="191" customHeight="1" spans="1:4">
      <c r="A191" s="155" t="s">
        <v>74</v>
      </c>
      <c r="B191" s="211">
        <v>218</v>
      </c>
      <c r="C191" s="211">
        <v>240</v>
      </c>
      <c r="D191" s="269">
        <f t="shared" si="2"/>
        <v>1.10091743119266</v>
      </c>
    </row>
    <row r="192" customHeight="1" spans="1:4">
      <c r="A192" s="155" t="s">
        <v>75</v>
      </c>
      <c r="B192" s="211">
        <v>0</v>
      </c>
      <c r="C192" s="211">
        <v>0</v>
      </c>
      <c r="D192" s="269" t="e">
        <f t="shared" si="2"/>
        <v>#DIV/0!</v>
      </c>
    </row>
    <row r="193" customHeight="1" spans="1:4">
      <c r="A193" s="155" t="s">
        <v>76</v>
      </c>
      <c r="B193" s="211">
        <v>0</v>
      </c>
      <c r="C193" s="211">
        <v>0</v>
      </c>
      <c r="D193" s="269" t="e">
        <f t="shared" si="2"/>
        <v>#DIV/0!</v>
      </c>
    </row>
    <row r="194" customHeight="1" spans="1:4">
      <c r="A194" s="155" t="s">
        <v>178</v>
      </c>
      <c r="B194" s="211">
        <v>12</v>
      </c>
      <c r="C194" s="211">
        <v>13</v>
      </c>
      <c r="D194" s="269">
        <f t="shared" si="2"/>
        <v>1.08333333333333</v>
      </c>
    </row>
    <row r="195" customHeight="1" spans="1:4">
      <c r="A195" s="155" t="s">
        <v>179</v>
      </c>
      <c r="B195" s="211">
        <v>0</v>
      </c>
      <c r="C195" s="211">
        <v>0</v>
      </c>
      <c r="D195" s="269" t="e">
        <f t="shared" si="2"/>
        <v>#DIV/0!</v>
      </c>
    </row>
    <row r="196" customHeight="1" spans="1:4">
      <c r="A196" s="155" t="s">
        <v>83</v>
      </c>
      <c r="B196" s="211">
        <v>0</v>
      </c>
      <c r="C196" s="211">
        <v>0</v>
      </c>
      <c r="D196" s="269" t="e">
        <f t="shared" si="2"/>
        <v>#DIV/0!</v>
      </c>
    </row>
    <row r="197" customHeight="1" spans="1:4">
      <c r="A197" s="155" t="s">
        <v>180</v>
      </c>
      <c r="B197" s="211">
        <v>16</v>
      </c>
      <c r="C197" s="211">
        <v>18</v>
      </c>
      <c r="D197" s="269">
        <f t="shared" si="2"/>
        <v>1.125</v>
      </c>
    </row>
    <row r="198" customHeight="1" spans="1:4">
      <c r="A198" s="155" t="s">
        <v>181</v>
      </c>
      <c r="B198" s="211">
        <f>SUM(B199:B203)</f>
        <v>0</v>
      </c>
      <c r="C198" s="211">
        <f>SUM(C199:C203)</f>
        <v>0</v>
      </c>
      <c r="D198" s="269" t="e">
        <f t="shared" ref="D198:D261" si="3">C198/B198</f>
        <v>#DIV/0!</v>
      </c>
    </row>
    <row r="199" customHeight="1" spans="1:4">
      <c r="A199" s="155" t="s">
        <v>74</v>
      </c>
      <c r="B199" s="211">
        <v>0</v>
      </c>
      <c r="C199" s="211">
        <v>0</v>
      </c>
      <c r="D199" s="269" t="e">
        <f t="shared" si="3"/>
        <v>#DIV/0!</v>
      </c>
    </row>
    <row r="200" customHeight="1" spans="1:4">
      <c r="A200" s="155" t="s">
        <v>75</v>
      </c>
      <c r="B200" s="211">
        <v>0</v>
      </c>
      <c r="C200" s="211">
        <v>0</v>
      </c>
      <c r="D200" s="269" t="e">
        <f t="shared" si="3"/>
        <v>#DIV/0!</v>
      </c>
    </row>
    <row r="201" customHeight="1" spans="1:4">
      <c r="A201" s="155" t="s">
        <v>76</v>
      </c>
      <c r="B201" s="211">
        <v>0</v>
      </c>
      <c r="C201" s="211">
        <v>0</v>
      </c>
      <c r="D201" s="269" t="e">
        <f t="shared" si="3"/>
        <v>#DIV/0!</v>
      </c>
    </row>
    <row r="202" customHeight="1" spans="1:4">
      <c r="A202" s="155" t="s">
        <v>83</v>
      </c>
      <c r="B202" s="211">
        <v>0</v>
      </c>
      <c r="C202" s="211">
        <v>0</v>
      </c>
      <c r="D202" s="269" t="e">
        <f t="shared" si="3"/>
        <v>#DIV/0!</v>
      </c>
    </row>
    <row r="203" customHeight="1" spans="1:4">
      <c r="A203" s="155" t="s">
        <v>182</v>
      </c>
      <c r="B203" s="211">
        <v>0</v>
      </c>
      <c r="C203" s="211">
        <v>0</v>
      </c>
      <c r="D203" s="269" t="e">
        <f t="shared" si="3"/>
        <v>#DIV/0!</v>
      </c>
    </row>
    <row r="204" customHeight="1" spans="1:4">
      <c r="A204" s="155" t="s">
        <v>183</v>
      </c>
      <c r="B204" s="211">
        <f>SUM(B205:B209)</f>
        <v>420</v>
      </c>
      <c r="C204" s="211">
        <f>SUM(C205:C209)</f>
        <v>462</v>
      </c>
      <c r="D204" s="269">
        <f t="shared" si="3"/>
        <v>1.1</v>
      </c>
    </row>
    <row r="205" customHeight="1" spans="1:4">
      <c r="A205" s="155" t="s">
        <v>74</v>
      </c>
      <c r="B205" s="211">
        <v>249</v>
      </c>
      <c r="C205" s="211">
        <v>274</v>
      </c>
      <c r="D205" s="269">
        <f t="shared" si="3"/>
        <v>1.1004016064257</v>
      </c>
    </row>
    <row r="206" customHeight="1" spans="1:4">
      <c r="A206" s="155" t="s">
        <v>75</v>
      </c>
      <c r="B206" s="211">
        <v>0</v>
      </c>
      <c r="C206" s="211">
        <v>0</v>
      </c>
      <c r="D206" s="269" t="e">
        <f t="shared" si="3"/>
        <v>#DIV/0!</v>
      </c>
    </row>
    <row r="207" customHeight="1" spans="1:4">
      <c r="A207" s="155" t="s">
        <v>76</v>
      </c>
      <c r="B207" s="211">
        <v>0</v>
      </c>
      <c r="C207" s="211">
        <v>0</v>
      </c>
      <c r="D207" s="269" t="e">
        <f t="shared" si="3"/>
        <v>#DIV/0!</v>
      </c>
    </row>
    <row r="208" customHeight="1" spans="1:4">
      <c r="A208" s="155" t="s">
        <v>83</v>
      </c>
      <c r="B208" s="211">
        <v>0</v>
      </c>
      <c r="C208" s="211">
        <v>0</v>
      </c>
      <c r="D208" s="269" t="e">
        <f t="shared" si="3"/>
        <v>#DIV/0!</v>
      </c>
    </row>
    <row r="209" customHeight="1" spans="1:4">
      <c r="A209" s="155" t="s">
        <v>184</v>
      </c>
      <c r="B209" s="211">
        <v>171</v>
      </c>
      <c r="C209" s="211">
        <v>188</v>
      </c>
      <c r="D209" s="269">
        <f t="shared" si="3"/>
        <v>1.09941520467836</v>
      </c>
    </row>
    <row r="210" customHeight="1" spans="1:4">
      <c r="A210" s="155" t="s">
        <v>185</v>
      </c>
      <c r="B210" s="211">
        <f>SUM(B211:B216)</f>
        <v>0</v>
      </c>
      <c r="C210" s="211">
        <v>0</v>
      </c>
      <c r="D210" s="269" t="e">
        <f t="shared" si="3"/>
        <v>#DIV/0!</v>
      </c>
    </row>
    <row r="211" customHeight="1" spans="1:4">
      <c r="A211" s="155" t="s">
        <v>74</v>
      </c>
      <c r="B211" s="211">
        <v>0</v>
      </c>
      <c r="C211" s="211">
        <v>0</v>
      </c>
      <c r="D211" s="269" t="e">
        <f t="shared" si="3"/>
        <v>#DIV/0!</v>
      </c>
    </row>
    <row r="212" customHeight="1" spans="1:4">
      <c r="A212" s="155" t="s">
        <v>75</v>
      </c>
      <c r="B212" s="211">
        <v>0</v>
      </c>
      <c r="C212" s="211">
        <v>0</v>
      </c>
      <c r="D212" s="269" t="e">
        <f t="shared" si="3"/>
        <v>#DIV/0!</v>
      </c>
    </row>
    <row r="213" customHeight="1" spans="1:4">
      <c r="A213" s="155" t="s">
        <v>76</v>
      </c>
      <c r="B213" s="211">
        <v>0</v>
      </c>
      <c r="C213" s="211">
        <v>0</v>
      </c>
      <c r="D213" s="269" t="e">
        <f t="shared" si="3"/>
        <v>#DIV/0!</v>
      </c>
    </row>
    <row r="214" customHeight="1" spans="1:4">
      <c r="A214" s="155" t="s">
        <v>186</v>
      </c>
      <c r="B214" s="211">
        <v>0</v>
      </c>
      <c r="C214" s="211">
        <v>0</v>
      </c>
      <c r="D214" s="269" t="e">
        <f t="shared" si="3"/>
        <v>#DIV/0!</v>
      </c>
    </row>
    <row r="215" customHeight="1" spans="1:4">
      <c r="A215" s="155" t="s">
        <v>83</v>
      </c>
      <c r="B215" s="211">
        <v>0</v>
      </c>
      <c r="C215" s="211">
        <v>0</v>
      </c>
      <c r="D215" s="269" t="e">
        <f t="shared" si="3"/>
        <v>#DIV/0!</v>
      </c>
    </row>
    <row r="216" customHeight="1" spans="1:4">
      <c r="A216" s="155" t="s">
        <v>187</v>
      </c>
      <c r="B216" s="211">
        <v>0</v>
      </c>
      <c r="C216" s="211">
        <v>0</v>
      </c>
      <c r="D216" s="269" t="e">
        <f t="shared" si="3"/>
        <v>#DIV/0!</v>
      </c>
    </row>
    <row r="217" customHeight="1" spans="1:4">
      <c r="A217" s="155" t="s">
        <v>188</v>
      </c>
      <c r="B217" s="211">
        <f>SUM(B218:B231)</f>
        <v>1427</v>
      </c>
      <c r="C217" s="211">
        <f>SUM(C218:C231)</f>
        <v>1569</v>
      </c>
      <c r="D217" s="269">
        <f t="shared" si="3"/>
        <v>1.09950946040645</v>
      </c>
    </row>
    <row r="218" customHeight="1" spans="1:4">
      <c r="A218" s="155" t="s">
        <v>74</v>
      </c>
      <c r="B218" s="211">
        <v>1021</v>
      </c>
      <c r="C218" s="211">
        <v>1123</v>
      </c>
      <c r="D218" s="269">
        <f t="shared" si="3"/>
        <v>1.09990205680705</v>
      </c>
    </row>
    <row r="219" customHeight="1" spans="1:4">
      <c r="A219" s="155" t="s">
        <v>75</v>
      </c>
      <c r="B219" s="211">
        <v>0</v>
      </c>
      <c r="C219" s="211">
        <v>0</v>
      </c>
      <c r="D219" s="269" t="e">
        <f t="shared" si="3"/>
        <v>#DIV/0!</v>
      </c>
    </row>
    <row r="220" customHeight="1" spans="1:4">
      <c r="A220" s="155" t="s">
        <v>76</v>
      </c>
      <c r="B220" s="211">
        <v>0</v>
      </c>
      <c r="C220" s="211">
        <v>0</v>
      </c>
      <c r="D220" s="269" t="e">
        <f t="shared" si="3"/>
        <v>#DIV/0!</v>
      </c>
    </row>
    <row r="221" customHeight="1" spans="1:4">
      <c r="A221" s="155" t="s">
        <v>189</v>
      </c>
      <c r="B221" s="211">
        <v>129</v>
      </c>
      <c r="C221" s="211">
        <v>142</v>
      </c>
      <c r="D221" s="269">
        <f t="shared" si="3"/>
        <v>1.10077519379845</v>
      </c>
    </row>
    <row r="222" customHeight="1" spans="1:4">
      <c r="A222" s="155" t="s">
        <v>190</v>
      </c>
      <c r="B222" s="211">
        <v>0</v>
      </c>
      <c r="C222" s="211">
        <v>0</v>
      </c>
      <c r="D222" s="269" t="e">
        <f t="shared" si="3"/>
        <v>#DIV/0!</v>
      </c>
    </row>
    <row r="223" customHeight="1" spans="1:4">
      <c r="A223" s="155" t="s">
        <v>115</v>
      </c>
      <c r="B223" s="211">
        <v>0</v>
      </c>
      <c r="C223" s="211">
        <v>0</v>
      </c>
      <c r="D223" s="269" t="e">
        <f t="shared" si="3"/>
        <v>#DIV/0!</v>
      </c>
    </row>
    <row r="224" customHeight="1" spans="1:4">
      <c r="A224" s="155" t="s">
        <v>191</v>
      </c>
      <c r="B224" s="211">
        <v>4</v>
      </c>
      <c r="C224" s="211">
        <v>4</v>
      </c>
      <c r="D224" s="269">
        <f t="shared" si="3"/>
        <v>1</v>
      </c>
    </row>
    <row r="225" customHeight="1" spans="1:4">
      <c r="A225" s="155" t="s">
        <v>192</v>
      </c>
      <c r="B225" s="211">
        <v>2</v>
      </c>
      <c r="C225" s="211">
        <v>2</v>
      </c>
      <c r="D225" s="269">
        <f t="shared" si="3"/>
        <v>1</v>
      </c>
    </row>
    <row r="226" customHeight="1" spans="1:4">
      <c r="A226" s="155" t="s">
        <v>193</v>
      </c>
      <c r="B226" s="211">
        <v>0</v>
      </c>
      <c r="C226" s="211">
        <v>0</v>
      </c>
      <c r="D226" s="269" t="e">
        <f t="shared" si="3"/>
        <v>#DIV/0!</v>
      </c>
    </row>
    <row r="227" customHeight="1" spans="1:4">
      <c r="A227" s="155" t="s">
        <v>194</v>
      </c>
      <c r="B227" s="211">
        <v>0</v>
      </c>
      <c r="C227" s="211">
        <v>0</v>
      </c>
      <c r="D227" s="269" t="e">
        <f t="shared" si="3"/>
        <v>#DIV/0!</v>
      </c>
    </row>
    <row r="228" customHeight="1" spans="1:4">
      <c r="A228" s="155" t="s">
        <v>195</v>
      </c>
      <c r="B228" s="211">
        <v>0</v>
      </c>
      <c r="C228" s="211">
        <v>0</v>
      </c>
      <c r="D228" s="269" t="e">
        <f t="shared" si="3"/>
        <v>#DIV/0!</v>
      </c>
    </row>
    <row r="229" customHeight="1" spans="1:4">
      <c r="A229" s="155" t="s">
        <v>196</v>
      </c>
      <c r="B229" s="211">
        <v>194</v>
      </c>
      <c r="C229" s="211">
        <v>213</v>
      </c>
      <c r="D229" s="269">
        <f t="shared" si="3"/>
        <v>1.0979381443299</v>
      </c>
    </row>
    <row r="230" customHeight="1" spans="1:4">
      <c r="A230" s="155" t="s">
        <v>83</v>
      </c>
      <c r="B230" s="211">
        <v>0</v>
      </c>
      <c r="C230" s="211">
        <v>0</v>
      </c>
      <c r="D230" s="269" t="e">
        <f t="shared" si="3"/>
        <v>#DIV/0!</v>
      </c>
    </row>
    <row r="231" customHeight="1" spans="1:4">
      <c r="A231" s="155" t="s">
        <v>197</v>
      </c>
      <c r="B231" s="211">
        <v>77</v>
      </c>
      <c r="C231" s="211">
        <v>85</v>
      </c>
      <c r="D231" s="269">
        <f t="shared" si="3"/>
        <v>1.1038961038961</v>
      </c>
    </row>
    <row r="232" customHeight="1" spans="1:4">
      <c r="A232" s="155" t="s">
        <v>198</v>
      </c>
      <c r="B232" s="211">
        <f>SUM(B233:B234)</f>
        <v>9084</v>
      </c>
      <c r="C232" s="211">
        <f>SUM(C233:C234)</f>
        <v>9992</v>
      </c>
      <c r="D232" s="269">
        <f t="shared" si="3"/>
        <v>1.09995596653457</v>
      </c>
    </row>
    <row r="233" customHeight="1" spans="1:4">
      <c r="A233" s="155" t="s">
        <v>199</v>
      </c>
      <c r="B233" s="211">
        <v>0</v>
      </c>
      <c r="C233" s="211">
        <v>0</v>
      </c>
      <c r="D233" s="269" t="e">
        <f t="shared" si="3"/>
        <v>#DIV/0!</v>
      </c>
    </row>
    <row r="234" customHeight="1" spans="1:4">
      <c r="A234" s="155" t="s">
        <v>200</v>
      </c>
      <c r="B234" s="211">
        <v>9084</v>
      </c>
      <c r="C234" s="211">
        <v>9992</v>
      </c>
      <c r="D234" s="269">
        <f t="shared" si="3"/>
        <v>1.09995596653457</v>
      </c>
    </row>
    <row r="235" customHeight="1" spans="1:4">
      <c r="A235" s="155" t="s">
        <v>201</v>
      </c>
      <c r="B235" s="211">
        <f>SUM(B236,B243,B246,B249,B255,B260,B262,B267,B273)</f>
        <v>0</v>
      </c>
      <c r="C235" s="211">
        <v>0</v>
      </c>
      <c r="D235" s="269" t="e">
        <f t="shared" si="3"/>
        <v>#DIV/0!</v>
      </c>
    </row>
    <row r="236" customHeight="1" spans="1:4">
      <c r="A236" s="155" t="s">
        <v>202</v>
      </c>
      <c r="B236" s="211">
        <f>SUM(B237:B242)</f>
        <v>0</v>
      </c>
      <c r="C236" s="211">
        <v>0</v>
      </c>
      <c r="D236" s="269" t="e">
        <f t="shared" si="3"/>
        <v>#DIV/0!</v>
      </c>
    </row>
    <row r="237" customHeight="1" spans="1:4">
      <c r="A237" s="155" t="s">
        <v>74</v>
      </c>
      <c r="B237" s="211">
        <v>0</v>
      </c>
      <c r="C237" s="211">
        <v>0</v>
      </c>
      <c r="D237" s="269" t="e">
        <f t="shared" si="3"/>
        <v>#DIV/0!</v>
      </c>
    </row>
    <row r="238" customHeight="1" spans="1:4">
      <c r="A238" s="155" t="s">
        <v>75</v>
      </c>
      <c r="B238" s="211">
        <v>0</v>
      </c>
      <c r="C238" s="211">
        <v>0</v>
      </c>
      <c r="D238" s="269" t="e">
        <f t="shared" si="3"/>
        <v>#DIV/0!</v>
      </c>
    </row>
    <row r="239" customHeight="1" spans="1:4">
      <c r="A239" s="155" t="s">
        <v>76</v>
      </c>
      <c r="B239" s="211">
        <v>0</v>
      </c>
      <c r="C239" s="211">
        <v>0</v>
      </c>
      <c r="D239" s="269" t="e">
        <f t="shared" si="3"/>
        <v>#DIV/0!</v>
      </c>
    </row>
    <row r="240" customHeight="1" spans="1:4">
      <c r="A240" s="155" t="s">
        <v>169</v>
      </c>
      <c r="B240" s="211">
        <v>0</v>
      </c>
      <c r="C240" s="211">
        <v>0</v>
      </c>
      <c r="D240" s="269" t="e">
        <f t="shared" si="3"/>
        <v>#DIV/0!</v>
      </c>
    </row>
    <row r="241" customHeight="1" spans="1:4">
      <c r="A241" s="155" t="s">
        <v>83</v>
      </c>
      <c r="B241" s="211">
        <v>0</v>
      </c>
      <c r="C241" s="211">
        <v>0</v>
      </c>
      <c r="D241" s="269" t="e">
        <f t="shared" si="3"/>
        <v>#DIV/0!</v>
      </c>
    </row>
    <row r="242" customHeight="1" spans="1:4">
      <c r="A242" s="155" t="s">
        <v>203</v>
      </c>
      <c r="B242" s="211">
        <v>0</v>
      </c>
      <c r="C242" s="211">
        <v>0</v>
      </c>
      <c r="D242" s="269" t="e">
        <f t="shared" si="3"/>
        <v>#DIV/0!</v>
      </c>
    </row>
    <row r="243" customHeight="1" spans="1:4">
      <c r="A243" s="155" t="s">
        <v>204</v>
      </c>
      <c r="B243" s="211">
        <f>SUM(B244:B245)</f>
        <v>0</v>
      </c>
      <c r="C243" s="211">
        <v>0</v>
      </c>
      <c r="D243" s="269" t="e">
        <f t="shared" si="3"/>
        <v>#DIV/0!</v>
      </c>
    </row>
    <row r="244" customHeight="1" spans="1:4">
      <c r="A244" s="155" t="s">
        <v>205</v>
      </c>
      <c r="B244" s="211">
        <v>0</v>
      </c>
      <c r="C244" s="211">
        <v>0</v>
      </c>
      <c r="D244" s="269" t="e">
        <f t="shared" si="3"/>
        <v>#DIV/0!</v>
      </c>
    </row>
    <row r="245" customHeight="1" spans="1:4">
      <c r="A245" s="155" t="s">
        <v>206</v>
      </c>
      <c r="B245" s="211">
        <v>0</v>
      </c>
      <c r="C245" s="211">
        <v>0</v>
      </c>
      <c r="D245" s="269" t="e">
        <f t="shared" si="3"/>
        <v>#DIV/0!</v>
      </c>
    </row>
    <row r="246" customHeight="1" spans="1:4">
      <c r="A246" s="155" t="s">
        <v>207</v>
      </c>
      <c r="B246" s="211">
        <f>SUM(B247:B248)</f>
        <v>0</v>
      </c>
      <c r="C246" s="211">
        <v>0</v>
      </c>
      <c r="D246" s="269" t="e">
        <f t="shared" si="3"/>
        <v>#DIV/0!</v>
      </c>
    </row>
    <row r="247" customHeight="1" spans="1:4">
      <c r="A247" s="155" t="s">
        <v>208</v>
      </c>
      <c r="B247" s="211">
        <v>0</v>
      </c>
      <c r="C247" s="211">
        <v>0</v>
      </c>
      <c r="D247" s="269" t="e">
        <f t="shared" si="3"/>
        <v>#DIV/0!</v>
      </c>
    </row>
    <row r="248" customHeight="1" spans="1:4">
      <c r="A248" s="155" t="s">
        <v>209</v>
      </c>
      <c r="B248" s="211">
        <v>0</v>
      </c>
      <c r="C248" s="211">
        <v>0</v>
      </c>
      <c r="D248" s="269" t="e">
        <f t="shared" si="3"/>
        <v>#DIV/0!</v>
      </c>
    </row>
    <row r="249" customHeight="1" spans="1:4">
      <c r="A249" s="155" t="s">
        <v>210</v>
      </c>
      <c r="B249" s="211">
        <f>SUM(B250:B254)</f>
        <v>0</v>
      </c>
      <c r="C249" s="211">
        <v>0</v>
      </c>
      <c r="D249" s="269" t="e">
        <f t="shared" si="3"/>
        <v>#DIV/0!</v>
      </c>
    </row>
    <row r="250" customHeight="1" spans="1:4">
      <c r="A250" s="155" t="s">
        <v>211</v>
      </c>
      <c r="B250" s="211">
        <v>0</v>
      </c>
      <c r="C250" s="211">
        <v>0</v>
      </c>
      <c r="D250" s="269" t="e">
        <f t="shared" si="3"/>
        <v>#DIV/0!</v>
      </c>
    </row>
    <row r="251" customHeight="1" spans="1:4">
      <c r="A251" s="155" t="s">
        <v>212</v>
      </c>
      <c r="B251" s="211">
        <v>0</v>
      </c>
      <c r="C251" s="211">
        <v>0</v>
      </c>
      <c r="D251" s="269" t="e">
        <f t="shared" si="3"/>
        <v>#DIV/0!</v>
      </c>
    </row>
    <row r="252" customHeight="1" spans="1:4">
      <c r="A252" s="155" t="s">
        <v>213</v>
      </c>
      <c r="B252" s="211">
        <v>0</v>
      </c>
      <c r="C252" s="211">
        <v>0</v>
      </c>
      <c r="D252" s="269" t="e">
        <f t="shared" si="3"/>
        <v>#DIV/0!</v>
      </c>
    </row>
    <row r="253" customHeight="1" spans="1:4">
      <c r="A253" s="155" t="s">
        <v>214</v>
      </c>
      <c r="B253" s="211">
        <v>0</v>
      </c>
      <c r="C253" s="211">
        <v>0</v>
      </c>
      <c r="D253" s="269" t="e">
        <f t="shared" si="3"/>
        <v>#DIV/0!</v>
      </c>
    </row>
    <row r="254" customHeight="1" spans="1:4">
      <c r="A254" s="155" t="s">
        <v>215</v>
      </c>
      <c r="B254" s="211">
        <v>0</v>
      </c>
      <c r="C254" s="211">
        <v>0</v>
      </c>
      <c r="D254" s="269" t="e">
        <f t="shared" si="3"/>
        <v>#DIV/0!</v>
      </c>
    </row>
    <row r="255" customHeight="1" spans="1:4">
      <c r="A255" s="155" t="s">
        <v>216</v>
      </c>
      <c r="B255" s="211">
        <f>SUM(B256:B259)</f>
        <v>0</v>
      </c>
      <c r="C255" s="211">
        <v>0</v>
      </c>
      <c r="D255" s="269" t="e">
        <f t="shared" si="3"/>
        <v>#DIV/0!</v>
      </c>
    </row>
    <row r="256" customHeight="1" spans="1:4">
      <c r="A256" s="155" t="s">
        <v>217</v>
      </c>
      <c r="B256" s="211">
        <v>0</v>
      </c>
      <c r="C256" s="211">
        <v>0</v>
      </c>
      <c r="D256" s="269" t="e">
        <f t="shared" si="3"/>
        <v>#DIV/0!</v>
      </c>
    </row>
    <row r="257" customHeight="1" spans="1:4">
      <c r="A257" s="155" t="s">
        <v>218</v>
      </c>
      <c r="B257" s="211">
        <v>0</v>
      </c>
      <c r="C257" s="211">
        <v>0</v>
      </c>
      <c r="D257" s="269" t="e">
        <f t="shared" si="3"/>
        <v>#DIV/0!</v>
      </c>
    </row>
    <row r="258" customHeight="1" spans="1:4">
      <c r="A258" s="155" t="s">
        <v>219</v>
      </c>
      <c r="B258" s="211">
        <v>0</v>
      </c>
      <c r="C258" s="211">
        <v>0</v>
      </c>
      <c r="D258" s="269" t="e">
        <f t="shared" si="3"/>
        <v>#DIV/0!</v>
      </c>
    </row>
    <row r="259" customHeight="1" spans="1:4">
      <c r="A259" s="155" t="s">
        <v>220</v>
      </c>
      <c r="B259" s="211">
        <v>0</v>
      </c>
      <c r="C259" s="211">
        <v>0</v>
      </c>
      <c r="D259" s="269" t="e">
        <f t="shared" si="3"/>
        <v>#DIV/0!</v>
      </c>
    </row>
    <row r="260" customHeight="1" spans="1:4">
      <c r="A260" s="155" t="s">
        <v>221</v>
      </c>
      <c r="B260" s="211">
        <f>B261</f>
        <v>0</v>
      </c>
      <c r="C260" s="211">
        <v>0</v>
      </c>
      <c r="D260" s="269" t="e">
        <f t="shared" si="3"/>
        <v>#DIV/0!</v>
      </c>
    </row>
    <row r="261" customHeight="1" spans="1:4">
      <c r="A261" s="155" t="s">
        <v>222</v>
      </c>
      <c r="B261" s="211">
        <v>0</v>
      </c>
      <c r="C261" s="211">
        <v>0</v>
      </c>
      <c r="D261" s="269" t="e">
        <f t="shared" si="3"/>
        <v>#DIV/0!</v>
      </c>
    </row>
    <row r="262" customHeight="1" spans="1:4">
      <c r="A262" s="155" t="s">
        <v>223</v>
      </c>
      <c r="B262" s="211">
        <f>SUM(B263:B266)</f>
        <v>0</v>
      </c>
      <c r="C262" s="211">
        <v>0</v>
      </c>
      <c r="D262" s="269" t="e">
        <f t="shared" ref="D262:D325" si="4">C262/B262</f>
        <v>#DIV/0!</v>
      </c>
    </row>
    <row r="263" customHeight="1" spans="1:4">
      <c r="A263" s="155" t="s">
        <v>224</v>
      </c>
      <c r="B263" s="211">
        <v>0</v>
      </c>
      <c r="C263" s="211">
        <v>0</v>
      </c>
      <c r="D263" s="269" t="e">
        <f t="shared" si="4"/>
        <v>#DIV/0!</v>
      </c>
    </row>
    <row r="264" customHeight="1" spans="1:4">
      <c r="A264" s="155" t="s">
        <v>225</v>
      </c>
      <c r="B264" s="211">
        <v>0</v>
      </c>
      <c r="C264" s="211">
        <v>0</v>
      </c>
      <c r="D264" s="269" t="e">
        <f t="shared" si="4"/>
        <v>#DIV/0!</v>
      </c>
    </row>
    <row r="265" customHeight="1" spans="1:4">
      <c r="A265" s="155" t="s">
        <v>226</v>
      </c>
      <c r="B265" s="211">
        <v>0</v>
      </c>
      <c r="C265" s="211">
        <v>0</v>
      </c>
      <c r="D265" s="269" t="e">
        <f t="shared" si="4"/>
        <v>#DIV/0!</v>
      </c>
    </row>
    <row r="266" customHeight="1" spans="1:4">
      <c r="A266" s="155" t="s">
        <v>227</v>
      </c>
      <c r="B266" s="211">
        <v>0</v>
      </c>
      <c r="C266" s="211">
        <v>0</v>
      </c>
      <c r="D266" s="269" t="e">
        <f t="shared" si="4"/>
        <v>#DIV/0!</v>
      </c>
    </row>
    <row r="267" customHeight="1" spans="1:4">
      <c r="A267" s="155" t="s">
        <v>228</v>
      </c>
      <c r="B267" s="211">
        <f>SUM(B268:B272)</f>
        <v>0</v>
      </c>
      <c r="C267" s="211">
        <v>0</v>
      </c>
      <c r="D267" s="269" t="e">
        <f t="shared" si="4"/>
        <v>#DIV/0!</v>
      </c>
    </row>
    <row r="268" customHeight="1" spans="1:4">
      <c r="A268" s="155" t="s">
        <v>74</v>
      </c>
      <c r="B268" s="211">
        <v>0</v>
      </c>
      <c r="C268" s="211">
        <v>0</v>
      </c>
      <c r="D268" s="269" t="e">
        <f t="shared" si="4"/>
        <v>#DIV/0!</v>
      </c>
    </row>
    <row r="269" customHeight="1" spans="1:4">
      <c r="A269" s="155" t="s">
        <v>75</v>
      </c>
      <c r="B269" s="211">
        <v>0</v>
      </c>
      <c r="C269" s="211">
        <v>0</v>
      </c>
      <c r="D269" s="269" t="e">
        <f t="shared" si="4"/>
        <v>#DIV/0!</v>
      </c>
    </row>
    <row r="270" customHeight="1" spans="1:4">
      <c r="A270" s="155" t="s">
        <v>76</v>
      </c>
      <c r="B270" s="211">
        <v>0</v>
      </c>
      <c r="C270" s="211">
        <v>0</v>
      </c>
      <c r="D270" s="269" t="e">
        <f t="shared" si="4"/>
        <v>#DIV/0!</v>
      </c>
    </row>
    <row r="271" customHeight="1" spans="1:4">
      <c r="A271" s="155" t="s">
        <v>83</v>
      </c>
      <c r="B271" s="211">
        <v>0</v>
      </c>
      <c r="C271" s="211">
        <v>0</v>
      </c>
      <c r="D271" s="269" t="e">
        <f t="shared" si="4"/>
        <v>#DIV/0!</v>
      </c>
    </row>
    <row r="272" customHeight="1" spans="1:4">
      <c r="A272" s="155" t="s">
        <v>229</v>
      </c>
      <c r="B272" s="211">
        <v>0</v>
      </c>
      <c r="C272" s="211">
        <v>0</v>
      </c>
      <c r="D272" s="269" t="e">
        <f t="shared" si="4"/>
        <v>#DIV/0!</v>
      </c>
    </row>
    <row r="273" customHeight="1" spans="1:4">
      <c r="A273" s="155" t="s">
        <v>230</v>
      </c>
      <c r="B273" s="211">
        <f>B274</f>
        <v>0</v>
      </c>
      <c r="C273" s="211">
        <v>0</v>
      </c>
      <c r="D273" s="269" t="e">
        <f t="shared" si="4"/>
        <v>#DIV/0!</v>
      </c>
    </row>
    <row r="274" customHeight="1" spans="1:4">
      <c r="A274" s="155" t="s">
        <v>231</v>
      </c>
      <c r="B274" s="211">
        <v>0</v>
      </c>
      <c r="C274" s="211">
        <v>0</v>
      </c>
      <c r="D274" s="269" t="e">
        <f t="shared" si="4"/>
        <v>#DIV/0!</v>
      </c>
    </row>
    <row r="275" customHeight="1" spans="1:4">
      <c r="A275" s="155" t="s">
        <v>232</v>
      </c>
      <c r="B275" s="211">
        <f>B276+B280+B282+B284+B292</f>
        <v>134</v>
      </c>
      <c r="C275" s="211">
        <f>C276+C280+C282+C284+C292</f>
        <v>147</v>
      </c>
      <c r="D275" s="269">
        <f t="shared" si="4"/>
        <v>1.09701492537313</v>
      </c>
    </row>
    <row r="276" customHeight="1" spans="1:4">
      <c r="A276" s="155" t="s">
        <v>233</v>
      </c>
      <c r="B276" s="211">
        <f>B277</f>
        <v>0</v>
      </c>
      <c r="C276" s="211">
        <v>0</v>
      </c>
      <c r="D276" s="269" t="e">
        <f t="shared" si="4"/>
        <v>#DIV/0!</v>
      </c>
    </row>
    <row r="277" customHeight="1" spans="1:4">
      <c r="A277" s="155" t="s">
        <v>234</v>
      </c>
      <c r="B277" s="211">
        <v>0</v>
      </c>
      <c r="C277" s="211">
        <v>0</v>
      </c>
      <c r="D277" s="269" t="e">
        <f t="shared" si="4"/>
        <v>#DIV/0!</v>
      </c>
    </row>
    <row r="278" customHeight="1" spans="1:4">
      <c r="A278" s="155" t="s">
        <v>235</v>
      </c>
      <c r="B278" s="211">
        <f>B279</f>
        <v>0</v>
      </c>
      <c r="C278" s="211">
        <v>0</v>
      </c>
      <c r="D278" s="269" t="e">
        <f t="shared" si="4"/>
        <v>#DIV/0!</v>
      </c>
    </row>
    <row r="279" customHeight="1" spans="1:4">
      <c r="A279" s="155" t="s">
        <v>236</v>
      </c>
      <c r="B279" s="211">
        <v>0</v>
      </c>
      <c r="C279" s="211">
        <v>0</v>
      </c>
      <c r="D279" s="269" t="e">
        <f t="shared" si="4"/>
        <v>#DIV/0!</v>
      </c>
    </row>
    <row r="280" customHeight="1" spans="1:4">
      <c r="A280" s="155" t="s">
        <v>237</v>
      </c>
      <c r="B280" s="211">
        <f>B281</f>
        <v>0</v>
      </c>
      <c r="C280" s="211">
        <v>0</v>
      </c>
      <c r="D280" s="269" t="e">
        <f t="shared" si="4"/>
        <v>#DIV/0!</v>
      </c>
    </row>
    <row r="281" customHeight="1" spans="1:4">
      <c r="A281" s="155" t="s">
        <v>238</v>
      </c>
      <c r="B281" s="211">
        <v>0</v>
      </c>
      <c r="C281" s="211">
        <v>0</v>
      </c>
      <c r="D281" s="269" t="e">
        <f t="shared" si="4"/>
        <v>#DIV/0!</v>
      </c>
    </row>
    <row r="282" customHeight="1" spans="1:4">
      <c r="A282" s="155" t="s">
        <v>239</v>
      </c>
      <c r="B282" s="211"/>
      <c r="C282" s="211">
        <v>0</v>
      </c>
      <c r="D282" s="269" t="e">
        <f t="shared" si="4"/>
        <v>#DIV/0!</v>
      </c>
    </row>
    <row r="283" customHeight="1" spans="1:4">
      <c r="A283" s="155" t="s">
        <v>240</v>
      </c>
      <c r="B283" s="211"/>
      <c r="C283" s="211">
        <v>0</v>
      </c>
      <c r="D283" s="269" t="e">
        <f t="shared" si="4"/>
        <v>#DIV/0!</v>
      </c>
    </row>
    <row r="284" customHeight="1" spans="1:4">
      <c r="A284" s="155" t="s">
        <v>241</v>
      </c>
      <c r="B284" s="211">
        <f>SUM(B285:B291)</f>
        <v>134</v>
      </c>
      <c r="C284" s="211">
        <f>SUM(C285:C291)</f>
        <v>147</v>
      </c>
      <c r="D284" s="269">
        <f t="shared" si="4"/>
        <v>1.09701492537313</v>
      </c>
    </row>
    <row r="285" customHeight="1" spans="1:4">
      <c r="A285" s="155" t="s">
        <v>242</v>
      </c>
      <c r="B285" s="211">
        <v>20</v>
      </c>
      <c r="C285" s="211">
        <v>22</v>
      </c>
      <c r="D285" s="269">
        <f t="shared" si="4"/>
        <v>1.1</v>
      </c>
    </row>
    <row r="286" customHeight="1" spans="1:4">
      <c r="A286" s="155" t="s">
        <v>243</v>
      </c>
      <c r="B286" s="211">
        <v>0</v>
      </c>
      <c r="C286" s="211">
        <v>0</v>
      </c>
      <c r="D286" s="269" t="e">
        <f t="shared" si="4"/>
        <v>#DIV/0!</v>
      </c>
    </row>
    <row r="287" customHeight="1" spans="1:4">
      <c r="A287" s="155" t="s">
        <v>244</v>
      </c>
      <c r="B287" s="211">
        <v>0</v>
      </c>
      <c r="C287" s="211">
        <v>0</v>
      </c>
      <c r="D287" s="269" t="e">
        <f t="shared" si="4"/>
        <v>#DIV/0!</v>
      </c>
    </row>
    <row r="288" customHeight="1" spans="1:4">
      <c r="A288" s="155" t="s">
        <v>245</v>
      </c>
      <c r="B288" s="211">
        <v>0</v>
      </c>
      <c r="C288" s="211">
        <v>0</v>
      </c>
      <c r="D288" s="269" t="e">
        <f t="shared" si="4"/>
        <v>#DIV/0!</v>
      </c>
    </row>
    <row r="289" customHeight="1" spans="1:4">
      <c r="A289" s="155" t="s">
        <v>246</v>
      </c>
      <c r="B289" s="211">
        <v>114</v>
      </c>
      <c r="C289" s="211">
        <v>125</v>
      </c>
      <c r="D289" s="269">
        <f t="shared" si="4"/>
        <v>1.09649122807018</v>
      </c>
    </row>
    <row r="290" customHeight="1" spans="1:4">
      <c r="A290" s="155" t="s">
        <v>247</v>
      </c>
      <c r="B290" s="211">
        <v>0</v>
      </c>
      <c r="C290" s="211">
        <v>0</v>
      </c>
      <c r="D290" s="269" t="e">
        <f t="shared" si="4"/>
        <v>#DIV/0!</v>
      </c>
    </row>
    <row r="291" customHeight="1" spans="1:4">
      <c r="A291" s="155" t="s">
        <v>248</v>
      </c>
      <c r="B291" s="211">
        <v>0</v>
      </c>
      <c r="C291" s="211">
        <v>0</v>
      </c>
      <c r="D291" s="269" t="e">
        <f t="shared" si="4"/>
        <v>#DIV/0!</v>
      </c>
    </row>
    <row r="292" customHeight="1" spans="1:4">
      <c r="A292" s="155" t="s">
        <v>249</v>
      </c>
      <c r="B292" s="211">
        <f>B293</f>
        <v>0</v>
      </c>
      <c r="C292" s="211">
        <v>0</v>
      </c>
      <c r="D292" s="269" t="e">
        <f t="shared" si="4"/>
        <v>#DIV/0!</v>
      </c>
    </row>
    <row r="293" customHeight="1" spans="1:4">
      <c r="A293" s="155" t="s">
        <v>250</v>
      </c>
      <c r="B293" s="211">
        <v>0</v>
      </c>
      <c r="C293" s="211">
        <v>0</v>
      </c>
      <c r="D293" s="269" t="e">
        <f t="shared" si="4"/>
        <v>#DIV/0!</v>
      </c>
    </row>
    <row r="294" customHeight="1" spans="1:4">
      <c r="A294" s="155" t="s">
        <v>251</v>
      </c>
      <c r="B294" s="211">
        <f>SUM(B295,B298,B309,B316,B324,B333,B347,B357,B367,B375,B381)</f>
        <v>1664</v>
      </c>
      <c r="C294" s="211">
        <f>SUM(C295,C298,C309,C316,C324,C333,C347,C357,C367,C375,C381)</f>
        <v>1831</v>
      </c>
      <c r="D294" s="269">
        <f t="shared" si="4"/>
        <v>1.10036057692308</v>
      </c>
    </row>
    <row r="295" customHeight="1" spans="1:4">
      <c r="A295" s="155" t="s">
        <v>252</v>
      </c>
      <c r="B295" s="211">
        <f>SUM(B296:B297)</f>
        <v>80</v>
      </c>
      <c r="C295" s="211">
        <f>SUM(C296:C297)</f>
        <v>88</v>
      </c>
      <c r="D295" s="269">
        <f t="shared" si="4"/>
        <v>1.1</v>
      </c>
    </row>
    <row r="296" customHeight="1" spans="1:4">
      <c r="A296" s="155" t="s">
        <v>253</v>
      </c>
      <c r="B296" s="211">
        <v>0</v>
      </c>
      <c r="C296" s="211">
        <v>0</v>
      </c>
      <c r="D296" s="269" t="e">
        <f t="shared" si="4"/>
        <v>#DIV/0!</v>
      </c>
    </row>
    <row r="297" customHeight="1" spans="1:4">
      <c r="A297" s="155" t="s">
        <v>254</v>
      </c>
      <c r="B297" s="211">
        <v>80</v>
      </c>
      <c r="C297" s="211">
        <v>88</v>
      </c>
      <c r="D297" s="269">
        <f t="shared" si="4"/>
        <v>1.1</v>
      </c>
    </row>
    <row r="298" customHeight="1" spans="1:4">
      <c r="A298" s="155" t="s">
        <v>255</v>
      </c>
      <c r="B298" s="211">
        <f>SUM(B299:B308)</f>
        <v>913</v>
      </c>
      <c r="C298" s="211">
        <f>SUM(C299:C308)</f>
        <v>1005</v>
      </c>
      <c r="D298" s="269">
        <f t="shared" si="4"/>
        <v>1.10076670317634</v>
      </c>
    </row>
    <row r="299" customHeight="1" spans="1:4">
      <c r="A299" s="155" t="s">
        <v>74</v>
      </c>
      <c r="B299" s="211">
        <v>60</v>
      </c>
      <c r="C299" s="211">
        <v>66</v>
      </c>
      <c r="D299" s="269">
        <f t="shared" si="4"/>
        <v>1.1</v>
      </c>
    </row>
    <row r="300" customHeight="1" spans="1:4">
      <c r="A300" s="155" t="s">
        <v>75</v>
      </c>
      <c r="B300" s="211">
        <v>80</v>
      </c>
      <c r="C300" s="211">
        <v>88</v>
      </c>
      <c r="D300" s="269">
        <f t="shared" si="4"/>
        <v>1.1</v>
      </c>
    </row>
    <row r="301" customHeight="1" spans="1:4">
      <c r="A301" s="155" t="s">
        <v>76</v>
      </c>
      <c r="B301" s="211">
        <v>0</v>
      </c>
      <c r="C301" s="211">
        <v>0</v>
      </c>
      <c r="D301" s="269" t="e">
        <f t="shared" si="4"/>
        <v>#DIV/0!</v>
      </c>
    </row>
    <row r="302" customHeight="1" spans="1:4">
      <c r="A302" s="155" t="s">
        <v>115</v>
      </c>
      <c r="B302" s="211">
        <v>206</v>
      </c>
      <c r="C302" s="211">
        <v>227</v>
      </c>
      <c r="D302" s="269">
        <f t="shared" si="4"/>
        <v>1.10194174757282</v>
      </c>
    </row>
    <row r="303" customHeight="1" spans="1:4">
      <c r="A303" s="155" t="s">
        <v>256</v>
      </c>
      <c r="B303" s="211">
        <v>0</v>
      </c>
      <c r="C303" s="211">
        <v>0</v>
      </c>
      <c r="D303" s="269" t="e">
        <f t="shared" si="4"/>
        <v>#DIV/0!</v>
      </c>
    </row>
    <row r="304" customHeight="1" spans="1:4">
      <c r="A304" s="155" t="s">
        <v>257</v>
      </c>
      <c r="B304" s="211">
        <v>0</v>
      </c>
      <c r="C304" s="211">
        <v>0</v>
      </c>
      <c r="D304" s="269" t="e">
        <f t="shared" si="4"/>
        <v>#DIV/0!</v>
      </c>
    </row>
    <row r="305" customHeight="1" spans="1:4">
      <c r="A305" s="155" t="s">
        <v>258</v>
      </c>
      <c r="B305" s="211">
        <v>0</v>
      </c>
      <c r="C305" s="211">
        <v>0</v>
      </c>
      <c r="D305" s="269" t="e">
        <f t="shared" si="4"/>
        <v>#DIV/0!</v>
      </c>
    </row>
    <row r="306" customHeight="1" spans="1:4">
      <c r="A306" s="155" t="s">
        <v>259</v>
      </c>
      <c r="B306" s="211">
        <v>0</v>
      </c>
      <c r="C306" s="211">
        <v>0</v>
      </c>
      <c r="D306" s="269" t="e">
        <f t="shared" si="4"/>
        <v>#DIV/0!</v>
      </c>
    </row>
    <row r="307" customHeight="1" spans="1:4">
      <c r="A307" s="155" t="s">
        <v>83</v>
      </c>
      <c r="B307" s="211">
        <v>0</v>
      </c>
      <c r="C307" s="211">
        <v>0</v>
      </c>
      <c r="D307" s="269" t="e">
        <f t="shared" si="4"/>
        <v>#DIV/0!</v>
      </c>
    </row>
    <row r="308" customHeight="1" spans="1:4">
      <c r="A308" s="155" t="s">
        <v>260</v>
      </c>
      <c r="B308" s="211">
        <v>567</v>
      </c>
      <c r="C308" s="211">
        <v>624</v>
      </c>
      <c r="D308" s="269">
        <f t="shared" si="4"/>
        <v>1.1005291005291</v>
      </c>
    </row>
    <row r="309" customHeight="1" spans="1:4">
      <c r="A309" s="155" t="s">
        <v>261</v>
      </c>
      <c r="B309" s="211">
        <f>SUM(B310:B315)</f>
        <v>0</v>
      </c>
      <c r="C309" s="211">
        <f>SUM(C310:C315)</f>
        <v>0</v>
      </c>
      <c r="D309" s="269" t="e">
        <f t="shared" si="4"/>
        <v>#DIV/0!</v>
      </c>
    </row>
    <row r="310" customHeight="1" spans="1:4">
      <c r="A310" s="155" t="s">
        <v>74</v>
      </c>
      <c r="B310" s="211">
        <v>0</v>
      </c>
      <c r="C310" s="211">
        <v>0</v>
      </c>
      <c r="D310" s="269" t="e">
        <f t="shared" si="4"/>
        <v>#DIV/0!</v>
      </c>
    </row>
    <row r="311" customHeight="1" spans="1:4">
      <c r="A311" s="155" t="s">
        <v>75</v>
      </c>
      <c r="B311" s="211">
        <v>0</v>
      </c>
      <c r="C311" s="211">
        <v>0</v>
      </c>
      <c r="D311" s="269" t="e">
        <f t="shared" si="4"/>
        <v>#DIV/0!</v>
      </c>
    </row>
    <row r="312" customHeight="1" spans="1:4">
      <c r="A312" s="155" t="s">
        <v>76</v>
      </c>
      <c r="B312" s="211">
        <v>0</v>
      </c>
      <c r="C312" s="211">
        <v>0</v>
      </c>
      <c r="D312" s="269" t="e">
        <f t="shared" si="4"/>
        <v>#DIV/0!</v>
      </c>
    </row>
    <row r="313" customHeight="1" spans="1:4">
      <c r="A313" s="155" t="s">
        <v>262</v>
      </c>
      <c r="B313" s="211">
        <v>0</v>
      </c>
      <c r="C313" s="211">
        <v>0</v>
      </c>
      <c r="D313" s="269" t="e">
        <f t="shared" si="4"/>
        <v>#DIV/0!</v>
      </c>
    </row>
    <row r="314" customHeight="1" spans="1:4">
      <c r="A314" s="155" t="s">
        <v>83</v>
      </c>
      <c r="B314" s="211">
        <v>0</v>
      </c>
      <c r="C314" s="211">
        <v>0</v>
      </c>
      <c r="D314" s="269" t="e">
        <f t="shared" si="4"/>
        <v>#DIV/0!</v>
      </c>
    </row>
    <row r="315" customHeight="1" spans="1:4">
      <c r="A315" s="155" t="s">
        <v>263</v>
      </c>
      <c r="B315" s="211">
        <v>0</v>
      </c>
      <c r="C315" s="211">
        <v>0</v>
      </c>
      <c r="D315" s="269" t="e">
        <f t="shared" si="4"/>
        <v>#DIV/0!</v>
      </c>
    </row>
    <row r="316" customHeight="1" spans="1:4">
      <c r="A316" s="155" t="s">
        <v>264</v>
      </c>
      <c r="B316" s="211">
        <f>SUM(B317:B323)</f>
        <v>76</v>
      </c>
      <c r="C316" s="211">
        <f>SUM(C317:C323)</f>
        <v>84</v>
      </c>
      <c r="D316" s="269">
        <f t="shared" si="4"/>
        <v>1.10526315789474</v>
      </c>
    </row>
    <row r="317" customHeight="1" spans="1:4">
      <c r="A317" s="155" t="s">
        <v>74</v>
      </c>
      <c r="B317" s="211">
        <v>76</v>
      </c>
      <c r="C317" s="211">
        <v>84</v>
      </c>
      <c r="D317" s="269">
        <f t="shared" si="4"/>
        <v>1.10526315789474</v>
      </c>
    </row>
    <row r="318" customHeight="1" spans="1:4">
      <c r="A318" s="155" t="s">
        <v>75</v>
      </c>
      <c r="B318" s="211">
        <v>0</v>
      </c>
      <c r="C318" s="211">
        <v>0</v>
      </c>
      <c r="D318" s="269" t="e">
        <f t="shared" si="4"/>
        <v>#DIV/0!</v>
      </c>
    </row>
    <row r="319" customHeight="1" spans="1:4">
      <c r="A319" s="155" t="s">
        <v>76</v>
      </c>
      <c r="B319" s="211">
        <v>0</v>
      </c>
      <c r="C319" s="211">
        <v>0</v>
      </c>
      <c r="D319" s="269" t="e">
        <f t="shared" si="4"/>
        <v>#DIV/0!</v>
      </c>
    </row>
    <row r="320" customHeight="1" spans="1:4">
      <c r="A320" s="155" t="s">
        <v>265</v>
      </c>
      <c r="B320" s="211">
        <v>0</v>
      </c>
      <c r="C320" s="211">
        <v>0</v>
      </c>
      <c r="D320" s="269" t="e">
        <f t="shared" si="4"/>
        <v>#DIV/0!</v>
      </c>
    </row>
    <row r="321" customHeight="1" spans="1:4">
      <c r="A321" s="155" t="s">
        <v>266</v>
      </c>
      <c r="B321" s="211">
        <v>0</v>
      </c>
      <c r="C321" s="211">
        <v>0</v>
      </c>
      <c r="D321" s="269" t="e">
        <f t="shared" si="4"/>
        <v>#DIV/0!</v>
      </c>
    </row>
    <row r="322" customHeight="1" spans="1:4">
      <c r="A322" s="155" t="s">
        <v>83</v>
      </c>
      <c r="B322" s="211">
        <v>0</v>
      </c>
      <c r="C322" s="211">
        <v>0</v>
      </c>
      <c r="D322" s="269" t="e">
        <f t="shared" si="4"/>
        <v>#DIV/0!</v>
      </c>
    </row>
    <row r="323" customHeight="1" spans="1:4">
      <c r="A323" s="155" t="s">
        <v>267</v>
      </c>
      <c r="B323" s="211">
        <v>0</v>
      </c>
      <c r="C323" s="211">
        <v>0</v>
      </c>
      <c r="D323" s="269" t="e">
        <f t="shared" si="4"/>
        <v>#DIV/0!</v>
      </c>
    </row>
    <row r="324" customHeight="1" spans="1:4">
      <c r="A324" s="155" t="s">
        <v>268</v>
      </c>
      <c r="B324" s="211">
        <f>SUM(B325:B332)</f>
        <v>118</v>
      </c>
      <c r="C324" s="211">
        <f>SUM(C325:C332)</f>
        <v>130</v>
      </c>
      <c r="D324" s="269">
        <f t="shared" si="4"/>
        <v>1.10169491525424</v>
      </c>
    </row>
    <row r="325" customHeight="1" spans="1:4">
      <c r="A325" s="155" t="s">
        <v>74</v>
      </c>
      <c r="B325" s="211">
        <v>118</v>
      </c>
      <c r="C325" s="211">
        <v>130</v>
      </c>
      <c r="D325" s="269">
        <f t="shared" si="4"/>
        <v>1.10169491525424</v>
      </c>
    </row>
    <row r="326" customHeight="1" spans="1:4">
      <c r="A326" s="155" t="s">
        <v>75</v>
      </c>
      <c r="B326" s="211">
        <v>0</v>
      </c>
      <c r="C326" s="211">
        <v>0</v>
      </c>
      <c r="D326" s="269" t="e">
        <f t="shared" ref="D326:D389" si="5">C326/B326</f>
        <v>#DIV/0!</v>
      </c>
    </row>
    <row r="327" customHeight="1" spans="1:4">
      <c r="A327" s="155" t="s">
        <v>76</v>
      </c>
      <c r="B327" s="211">
        <v>0</v>
      </c>
      <c r="C327" s="211">
        <v>0</v>
      </c>
      <c r="D327" s="269" t="e">
        <f t="shared" si="5"/>
        <v>#DIV/0!</v>
      </c>
    </row>
    <row r="328" customHeight="1" spans="1:4">
      <c r="A328" s="155" t="s">
        <v>269</v>
      </c>
      <c r="B328" s="211">
        <v>0</v>
      </c>
      <c r="C328" s="211">
        <v>0</v>
      </c>
      <c r="D328" s="269" t="e">
        <f t="shared" si="5"/>
        <v>#DIV/0!</v>
      </c>
    </row>
    <row r="329" customHeight="1" spans="1:4">
      <c r="A329" s="155" t="s">
        <v>270</v>
      </c>
      <c r="B329" s="211">
        <v>0</v>
      </c>
      <c r="C329" s="211">
        <v>0</v>
      </c>
      <c r="D329" s="269" t="e">
        <f t="shared" si="5"/>
        <v>#DIV/0!</v>
      </c>
    </row>
    <row r="330" customHeight="1" spans="1:4">
      <c r="A330" s="155" t="s">
        <v>271</v>
      </c>
      <c r="B330" s="211">
        <v>0</v>
      </c>
      <c r="C330" s="211">
        <v>0</v>
      </c>
      <c r="D330" s="269" t="e">
        <f t="shared" si="5"/>
        <v>#DIV/0!</v>
      </c>
    </row>
    <row r="331" customHeight="1" spans="1:4">
      <c r="A331" s="155" t="s">
        <v>83</v>
      </c>
      <c r="B331" s="211">
        <v>0</v>
      </c>
      <c r="C331" s="211">
        <v>0</v>
      </c>
      <c r="D331" s="269" t="e">
        <f t="shared" si="5"/>
        <v>#DIV/0!</v>
      </c>
    </row>
    <row r="332" customHeight="1" spans="1:4">
      <c r="A332" s="155" t="s">
        <v>272</v>
      </c>
      <c r="B332" s="211">
        <v>0</v>
      </c>
      <c r="C332" s="211">
        <v>0</v>
      </c>
      <c r="D332" s="269" t="e">
        <f t="shared" si="5"/>
        <v>#DIV/0!</v>
      </c>
    </row>
    <row r="333" customHeight="1" spans="1:4">
      <c r="A333" s="155" t="s">
        <v>273</v>
      </c>
      <c r="B333" s="211">
        <f>SUM(B334:B346)</f>
        <v>432</v>
      </c>
      <c r="C333" s="211">
        <f>SUM(C334:C346)</f>
        <v>475</v>
      </c>
      <c r="D333" s="269">
        <f t="shared" si="5"/>
        <v>1.09953703703704</v>
      </c>
    </row>
    <row r="334" customHeight="1" spans="1:4">
      <c r="A334" s="155" t="s">
        <v>74</v>
      </c>
      <c r="B334" s="211">
        <v>321</v>
      </c>
      <c r="C334" s="211">
        <v>353</v>
      </c>
      <c r="D334" s="269">
        <f t="shared" si="5"/>
        <v>1.09968847352025</v>
      </c>
    </row>
    <row r="335" customHeight="1" spans="1:4">
      <c r="A335" s="155" t="s">
        <v>75</v>
      </c>
      <c r="B335" s="211">
        <v>0</v>
      </c>
      <c r="C335" s="211">
        <v>0</v>
      </c>
      <c r="D335" s="269" t="e">
        <f t="shared" si="5"/>
        <v>#DIV/0!</v>
      </c>
    </row>
    <row r="336" customHeight="1" spans="1:4">
      <c r="A336" s="155" t="s">
        <v>76</v>
      </c>
      <c r="B336" s="211">
        <v>0</v>
      </c>
      <c r="C336" s="211">
        <v>0</v>
      </c>
      <c r="D336" s="269" t="e">
        <f t="shared" si="5"/>
        <v>#DIV/0!</v>
      </c>
    </row>
    <row r="337" customHeight="1" spans="1:4">
      <c r="A337" s="155" t="s">
        <v>274</v>
      </c>
      <c r="B337" s="211">
        <v>0</v>
      </c>
      <c r="C337" s="211">
        <v>0</v>
      </c>
      <c r="D337" s="269" t="e">
        <f t="shared" si="5"/>
        <v>#DIV/0!</v>
      </c>
    </row>
    <row r="338" customHeight="1" spans="1:4">
      <c r="A338" s="155" t="s">
        <v>275</v>
      </c>
      <c r="B338" s="211">
        <v>0</v>
      </c>
      <c r="C338" s="211">
        <v>0</v>
      </c>
      <c r="D338" s="269" t="e">
        <f t="shared" si="5"/>
        <v>#DIV/0!</v>
      </c>
    </row>
    <row r="339" customHeight="1" spans="1:4">
      <c r="A339" s="155" t="s">
        <v>276</v>
      </c>
      <c r="B339" s="211">
        <v>0</v>
      </c>
      <c r="C339" s="211">
        <v>0</v>
      </c>
      <c r="D339" s="269" t="e">
        <f t="shared" si="5"/>
        <v>#DIV/0!</v>
      </c>
    </row>
    <row r="340" customHeight="1" spans="1:4">
      <c r="A340" s="155" t="s">
        <v>277</v>
      </c>
      <c r="B340" s="211">
        <v>0</v>
      </c>
      <c r="C340" s="211">
        <v>0</v>
      </c>
      <c r="D340" s="269" t="e">
        <f t="shared" si="5"/>
        <v>#DIV/0!</v>
      </c>
    </row>
    <row r="341" customHeight="1" spans="1:4">
      <c r="A341" s="155" t="s">
        <v>278</v>
      </c>
      <c r="B341" s="211">
        <v>0</v>
      </c>
      <c r="C341" s="211">
        <v>0</v>
      </c>
      <c r="D341" s="269" t="e">
        <f t="shared" si="5"/>
        <v>#DIV/0!</v>
      </c>
    </row>
    <row r="342" customHeight="1" spans="1:4">
      <c r="A342" s="155" t="s">
        <v>279</v>
      </c>
      <c r="B342" s="211">
        <v>0</v>
      </c>
      <c r="C342" s="211">
        <v>0</v>
      </c>
      <c r="D342" s="269" t="e">
        <f t="shared" si="5"/>
        <v>#DIV/0!</v>
      </c>
    </row>
    <row r="343" customHeight="1" spans="1:4">
      <c r="A343" s="155" t="s">
        <v>280</v>
      </c>
      <c r="B343" s="211">
        <v>17</v>
      </c>
      <c r="C343" s="211">
        <v>19</v>
      </c>
      <c r="D343" s="269">
        <f t="shared" si="5"/>
        <v>1.11764705882353</v>
      </c>
    </row>
    <row r="344" customHeight="1" spans="1:4">
      <c r="A344" s="155" t="s">
        <v>115</v>
      </c>
      <c r="B344" s="211">
        <v>0</v>
      </c>
      <c r="C344" s="211">
        <v>0</v>
      </c>
      <c r="D344" s="269" t="e">
        <f t="shared" si="5"/>
        <v>#DIV/0!</v>
      </c>
    </row>
    <row r="345" customHeight="1" spans="1:4">
      <c r="A345" s="155" t="s">
        <v>83</v>
      </c>
      <c r="B345" s="211">
        <v>0</v>
      </c>
      <c r="C345" s="211">
        <v>0</v>
      </c>
      <c r="D345" s="269" t="e">
        <f t="shared" si="5"/>
        <v>#DIV/0!</v>
      </c>
    </row>
    <row r="346" customHeight="1" spans="1:4">
      <c r="A346" s="155" t="s">
        <v>281</v>
      </c>
      <c r="B346" s="211">
        <v>94</v>
      </c>
      <c r="C346" s="211">
        <v>103</v>
      </c>
      <c r="D346" s="269">
        <f t="shared" si="5"/>
        <v>1.09574468085106</v>
      </c>
    </row>
    <row r="347" customHeight="1" spans="1:4">
      <c r="A347" s="155" t="s">
        <v>282</v>
      </c>
      <c r="B347" s="211">
        <f>SUM(B348:B356)</f>
        <v>0</v>
      </c>
      <c r="C347" s="211">
        <f>SUM(C348:C356)</f>
        <v>0</v>
      </c>
      <c r="D347" s="269" t="e">
        <f t="shared" si="5"/>
        <v>#DIV/0!</v>
      </c>
    </row>
    <row r="348" customHeight="1" spans="1:4">
      <c r="A348" s="155" t="s">
        <v>74</v>
      </c>
      <c r="B348" s="211">
        <v>0</v>
      </c>
      <c r="C348" s="211">
        <v>0</v>
      </c>
      <c r="D348" s="269" t="e">
        <f t="shared" si="5"/>
        <v>#DIV/0!</v>
      </c>
    </row>
    <row r="349" customHeight="1" spans="1:4">
      <c r="A349" s="155" t="s">
        <v>75</v>
      </c>
      <c r="B349" s="211">
        <v>0</v>
      </c>
      <c r="C349" s="211">
        <v>0</v>
      </c>
      <c r="D349" s="269" t="e">
        <f t="shared" si="5"/>
        <v>#DIV/0!</v>
      </c>
    </row>
    <row r="350" customHeight="1" spans="1:4">
      <c r="A350" s="155" t="s">
        <v>76</v>
      </c>
      <c r="B350" s="211">
        <v>0</v>
      </c>
      <c r="C350" s="211">
        <v>0</v>
      </c>
      <c r="D350" s="269" t="e">
        <f t="shared" si="5"/>
        <v>#DIV/0!</v>
      </c>
    </row>
    <row r="351" customHeight="1" spans="1:4">
      <c r="A351" s="155" t="s">
        <v>283</v>
      </c>
      <c r="B351" s="211">
        <v>0</v>
      </c>
      <c r="C351" s="211">
        <v>0</v>
      </c>
      <c r="D351" s="269" t="e">
        <f t="shared" si="5"/>
        <v>#DIV/0!</v>
      </c>
    </row>
    <row r="352" customHeight="1" spans="1:4">
      <c r="A352" s="155" t="s">
        <v>284</v>
      </c>
      <c r="B352" s="211">
        <v>0</v>
      </c>
      <c r="C352" s="211">
        <v>0</v>
      </c>
      <c r="D352" s="269" t="e">
        <f t="shared" si="5"/>
        <v>#DIV/0!</v>
      </c>
    </row>
    <row r="353" customHeight="1" spans="1:4">
      <c r="A353" s="155" t="s">
        <v>285</v>
      </c>
      <c r="B353" s="211">
        <v>0</v>
      </c>
      <c r="C353" s="211">
        <v>0</v>
      </c>
      <c r="D353" s="269" t="e">
        <f t="shared" si="5"/>
        <v>#DIV/0!</v>
      </c>
    </row>
    <row r="354" customHeight="1" spans="1:4">
      <c r="A354" s="155" t="s">
        <v>115</v>
      </c>
      <c r="B354" s="211">
        <v>0</v>
      </c>
      <c r="C354" s="211">
        <v>0</v>
      </c>
      <c r="D354" s="269" t="e">
        <f t="shared" si="5"/>
        <v>#DIV/0!</v>
      </c>
    </row>
    <row r="355" customHeight="1" spans="1:4">
      <c r="A355" s="155" t="s">
        <v>83</v>
      </c>
      <c r="B355" s="211">
        <v>0</v>
      </c>
      <c r="C355" s="211">
        <v>0</v>
      </c>
      <c r="D355" s="269" t="e">
        <f t="shared" si="5"/>
        <v>#DIV/0!</v>
      </c>
    </row>
    <row r="356" customHeight="1" spans="1:4">
      <c r="A356" s="155" t="s">
        <v>286</v>
      </c>
      <c r="B356" s="211">
        <v>0</v>
      </c>
      <c r="C356" s="211">
        <v>0</v>
      </c>
      <c r="D356" s="269" t="e">
        <f t="shared" si="5"/>
        <v>#DIV/0!</v>
      </c>
    </row>
    <row r="357" customHeight="1" spans="1:4">
      <c r="A357" s="155" t="s">
        <v>287</v>
      </c>
      <c r="B357" s="211">
        <f>SUM(B358:B366)</f>
        <v>0</v>
      </c>
      <c r="C357" s="211">
        <v>0</v>
      </c>
      <c r="D357" s="269" t="e">
        <f t="shared" si="5"/>
        <v>#DIV/0!</v>
      </c>
    </row>
    <row r="358" customHeight="1" spans="1:4">
      <c r="A358" s="155" t="s">
        <v>74</v>
      </c>
      <c r="B358" s="211">
        <v>0</v>
      </c>
      <c r="C358" s="211">
        <v>0</v>
      </c>
      <c r="D358" s="269" t="e">
        <f t="shared" si="5"/>
        <v>#DIV/0!</v>
      </c>
    </row>
    <row r="359" customHeight="1" spans="1:4">
      <c r="A359" s="155" t="s">
        <v>75</v>
      </c>
      <c r="B359" s="211">
        <v>0</v>
      </c>
      <c r="C359" s="211">
        <v>0</v>
      </c>
      <c r="D359" s="269" t="e">
        <f t="shared" si="5"/>
        <v>#DIV/0!</v>
      </c>
    </row>
    <row r="360" customHeight="1" spans="1:4">
      <c r="A360" s="155" t="s">
        <v>76</v>
      </c>
      <c r="B360" s="211">
        <v>0</v>
      </c>
      <c r="C360" s="211">
        <v>0</v>
      </c>
      <c r="D360" s="269" t="e">
        <f t="shared" si="5"/>
        <v>#DIV/0!</v>
      </c>
    </row>
    <row r="361" customHeight="1" spans="1:4">
      <c r="A361" s="155" t="s">
        <v>288</v>
      </c>
      <c r="B361" s="211">
        <v>0</v>
      </c>
      <c r="C361" s="211">
        <v>0</v>
      </c>
      <c r="D361" s="269" t="e">
        <f t="shared" si="5"/>
        <v>#DIV/0!</v>
      </c>
    </row>
    <row r="362" customHeight="1" spans="1:4">
      <c r="A362" s="155" t="s">
        <v>289</v>
      </c>
      <c r="B362" s="211">
        <v>0</v>
      </c>
      <c r="C362" s="211">
        <v>0</v>
      </c>
      <c r="D362" s="269" t="e">
        <f t="shared" si="5"/>
        <v>#DIV/0!</v>
      </c>
    </row>
    <row r="363" customHeight="1" spans="1:4">
      <c r="A363" s="155" t="s">
        <v>290</v>
      </c>
      <c r="B363" s="211">
        <v>0</v>
      </c>
      <c r="C363" s="211">
        <v>0</v>
      </c>
      <c r="D363" s="269" t="e">
        <f t="shared" si="5"/>
        <v>#DIV/0!</v>
      </c>
    </row>
    <row r="364" customHeight="1" spans="1:4">
      <c r="A364" s="155" t="s">
        <v>115</v>
      </c>
      <c r="B364" s="211">
        <v>0</v>
      </c>
      <c r="C364" s="211">
        <v>0</v>
      </c>
      <c r="D364" s="269" t="e">
        <f t="shared" si="5"/>
        <v>#DIV/0!</v>
      </c>
    </row>
    <row r="365" customHeight="1" spans="1:4">
      <c r="A365" s="155" t="s">
        <v>83</v>
      </c>
      <c r="B365" s="211">
        <v>0</v>
      </c>
      <c r="C365" s="211">
        <v>0</v>
      </c>
      <c r="D365" s="269" t="e">
        <f t="shared" si="5"/>
        <v>#DIV/0!</v>
      </c>
    </row>
    <row r="366" customHeight="1" spans="1:4">
      <c r="A366" s="155" t="s">
        <v>291</v>
      </c>
      <c r="B366" s="211">
        <v>0</v>
      </c>
      <c r="C366" s="211">
        <v>0</v>
      </c>
      <c r="D366" s="269" t="e">
        <f t="shared" si="5"/>
        <v>#DIV/0!</v>
      </c>
    </row>
    <row r="367" customHeight="1" spans="1:4">
      <c r="A367" s="155" t="s">
        <v>292</v>
      </c>
      <c r="B367" s="211">
        <f>SUM(B368:B374)</f>
        <v>0</v>
      </c>
      <c r="C367" s="211">
        <v>0</v>
      </c>
      <c r="D367" s="269" t="e">
        <f t="shared" si="5"/>
        <v>#DIV/0!</v>
      </c>
    </row>
    <row r="368" customHeight="1" spans="1:4">
      <c r="A368" s="155" t="s">
        <v>74</v>
      </c>
      <c r="B368" s="211">
        <v>0</v>
      </c>
      <c r="C368" s="211">
        <v>0</v>
      </c>
      <c r="D368" s="269" t="e">
        <f t="shared" si="5"/>
        <v>#DIV/0!</v>
      </c>
    </row>
    <row r="369" customHeight="1" spans="1:4">
      <c r="A369" s="155" t="s">
        <v>75</v>
      </c>
      <c r="B369" s="211">
        <v>0</v>
      </c>
      <c r="C369" s="211">
        <v>0</v>
      </c>
      <c r="D369" s="269" t="e">
        <f t="shared" si="5"/>
        <v>#DIV/0!</v>
      </c>
    </row>
    <row r="370" customHeight="1" spans="1:4">
      <c r="A370" s="155" t="s">
        <v>76</v>
      </c>
      <c r="B370" s="211">
        <v>0</v>
      </c>
      <c r="C370" s="211">
        <v>0</v>
      </c>
      <c r="D370" s="269" t="e">
        <f t="shared" si="5"/>
        <v>#DIV/0!</v>
      </c>
    </row>
    <row r="371" customHeight="1" spans="1:4">
      <c r="A371" s="155" t="s">
        <v>293</v>
      </c>
      <c r="B371" s="211">
        <v>0</v>
      </c>
      <c r="C371" s="211">
        <v>0</v>
      </c>
      <c r="D371" s="269" t="e">
        <f t="shared" si="5"/>
        <v>#DIV/0!</v>
      </c>
    </row>
    <row r="372" customHeight="1" spans="1:4">
      <c r="A372" s="155" t="s">
        <v>294</v>
      </c>
      <c r="B372" s="211">
        <v>0</v>
      </c>
      <c r="C372" s="211">
        <v>0</v>
      </c>
      <c r="D372" s="269" t="e">
        <f t="shared" si="5"/>
        <v>#DIV/0!</v>
      </c>
    </row>
    <row r="373" customHeight="1" spans="1:4">
      <c r="A373" s="155" t="s">
        <v>83</v>
      </c>
      <c r="B373" s="211">
        <v>0</v>
      </c>
      <c r="C373" s="211">
        <v>0</v>
      </c>
      <c r="D373" s="269" t="e">
        <f t="shared" si="5"/>
        <v>#DIV/0!</v>
      </c>
    </row>
    <row r="374" customHeight="1" spans="1:4">
      <c r="A374" s="155" t="s">
        <v>295</v>
      </c>
      <c r="B374" s="211">
        <v>0</v>
      </c>
      <c r="C374" s="211">
        <v>0</v>
      </c>
      <c r="D374" s="269" t="e">
        <f t="shared" si="5"/>
        <v>#DIV/0!</v>
      </c>
    </row>
    <row r="375" customHeight="1" spans="1:4">
      <c r="A375" s="155" t="s">
        <v>296</v>
      </c>
      <c r="B375" s="211">
        <f>SUM(B376:B380)</f>
        <v>0</v>
      </c>
      <c r="C375" s="211">
        <v>0</v>
      </c>
      <c r="D375" s="269" t="e">
        <f t="shared" si="5"/>
        <v>#DIV/0!</v>
      </c>
    </row>
    <row r="376" customHeight="1" spans="1:4">
      <c r="A376" s="155" t="s">
        <v>74</v>
      </c>
      <c r="B376" s="211">
        <v>0</v>
      </c>
      <c r="C376" s="211">
        <v>0</v>
      </c>
      <c r="D376" s="269" t="e">
        <f t="shared" si="5"/>
        <v>#DIV/0!</v>
      </c>
    </row>
    <row r="377" customHeight="1" spans="1:4">
      <c r="A377" s="155" t="s">
        <v>75</v>
      </c>
      <c r="B377" s="211">
        <v>0</v>
      </c>
      <c r="C377" s="211">
        <v>0</v>
      </c>
      <c r="D377" s="269" t="e">
        <f t="shared" si="5"/>
        <v>#DIV/0!</v>
      </c>
    </row>
    <row r="378" customHeight="1" spans="1:4">
      <c r="A378" s="155" t="s">
        <v>115</v>
      </c>
      <c r="B378" s="211">
        <v>0</v>
      </c>
      <c r="C378" s="211">
        <v>0</v>
      </c>
      <c r="D378" s="269" t="e">
        <f t="shared" si="5"/>
        <v>#DIV/0!</v>
      </c>
    </row>
    <row r="379" customHeight="1" spans="1:4">
      <c r="A379" s="155" t="s">
        <v>297</v>
      </c>
      <c r="B379" s="211">
        <v>0</v>
      </c>
      <c r="C379" s="211">
        <v>0</v>
      </c>
      <c r="D379" s="269" t="e">
        <f t="shared" si="5"/>
        <v>#DIV/0!</v>
      </c>
    </row>
    <row r="380" customHeight="1" spans="1:4">
      <c r="A380" s="155" t="s">
        <v>298</v>
      </c>
      <c r="B380" s="211">
        <v>0</v>
      </c>
      <c r="C380" s="211">
        <v>0</v>
      </c>
      <c r="D380" s="269" t="e">
        <f t="shared" si="5"/>
        <v>#DIV/0!</v>
      </c>
    </row>
    <row r="381" customHeight="1" spans="1:4">
      <c r="A381" s="155" t="s">
        <v>299</v>
      </c>
      <c r="B381" s="211">
        <f>SUM(B382:B383)</f>
        <v>45</v>
      </c>
      <c r="C381" s="211">
        <f>SUM(C382:C383)</f>
        <v>49</v>
      </c>
      <c r="D381" s="269">
        <f t="shared" si="5"/>
        <v>1.08888888888889</v>
      </c>
    </row>
    <row r="382" customHeight="1" spans="1:4">
      <c r="A382" s="155" t="s">
        <v>300</v>
      </c>
      <c r="B382" s="211">
        <v>3</v>
      </c>
      <c r="C382" s="211">
        <v>3</v>
      </c>
      <c r="D382" s="269">
        <f t="shared" si="5"/>
        <v>1</v>
      </c>
    </row>
    <row r="383" customHeight="1" spans="1:4">
      <c r="A383" s="155" t="s">
        <v>301</v>
      </c>
      <c r="B383" s="211">
        <v>42</v>
      </c>
      <c r="C383" s="211">
        <v>46</v>
      </c>
      <c r="D383" s="269">
        <f t="shared" si="5"/>
        <v>1.0952380952381</v>
      </c>
    </row>
    <row r="384" customHeight="1" spans="1:4">
      <c r="A384" s="155" t="s">
        <v>302</v>
      </c>
      <c r="B384" s="211">
        <f>SUM(B385,B390,B397,B403,B409,B413,B417,B421,B427,B434)</f>
        <v>25876</v>
      </c>
      <c r="C384" s="211">
        <f>SUM(C385,C390,C397,C403,C409,C413,C417,C421,C427,C434)</f>
        <v>28464</v>
      </c>
      <c r="D384" s="269">
        <f t="shared" si="5"/>
        <v>1.10001545833977</v>
      </c>
    </row>
    <row r="385" customHeight="1" spans="1:4">
      <c r="A385" s="155" t="s">
        <v>303</v>
      </c>
      <c r="B385" s="211">
        <f>SUM(B386:B389)</f>
        <v>571</v>
      </c>
      <c r="C385" s="211">
        <f>SUM(C386:C389)</f>
        <v>628</v>
      </c>
      <c r="D385" s="269">
        <f t="shared" si="5"/>
        <v>1.09982486865149</v>
      </c>
    </row>
    <row r="386" customHeight="1" spans="1:4">
      <c r="A386" s="155" t="s">
        <v>74</v>
      </c>
      <c r="B386" s="211">
        <v>571</v>
      </c>
      <c r="C386" s="211">
        <v>628</v>
      </c>
      <c r="D386" s="269">
        <f t="shared" si="5"/>
        <v>1.09982486865149</v>
      </c>
    </row>
    <row r="387" customHeight="1" spans="1:4">
      <c r="A387" s="155" t="s">
        <v>75</v>
      </c>
      <c r="B387" s="211">
        <v>0</v>
      </c>
      <c r="C387" s="211">
        <v>0</v>
      </c>
      <c r="D387" s="269" t="e">
        <f t="shared" si="5"/>
        <v>#DIV/0!</v>
      </c>
    </row>
    <row r="388" customHeight="1" spans="1:4">
      <c r="A388" s="155" t="s">
        <v>76</v>
      </c>
      <c r="B388" s="211">
        <v>0</v>
      </c>
      <c r="C388" s="211">
        <v>0</v>
      </c>
      <c r="D388" s="269" t="e">
        <f t="shared" si="5"/>
        <v>#DIV/0!</v>
      </c>
    </row>
    <row r="389" customHeight="1" spans="1:4">
      <c r="A389" s="155" t="s">
        <v>304</v>
      </c>
      <c r="B389" s="211">
        <v>0</v>
      </c>
      <c r="C389" s="211">
        <v>0</v>
      </c>
      <c r="D389" s="269" t="e">
        <f t="shared" si="5"/>
        <v>#DIV/0!</v>
      </c>
    </row>
    <row r="390" customHeight="1" spans="1:4">
      <c r="A390" s="155" t="s">
        <v>305</v>
      </c>
      <c r="B390" s="211">
        <f>SUM(B391:B396)</f>
        <v>23255</v>
      </c>
      <c r="C390" s="211">
        <f>SUM(C391:C396)</f>
        <v>25581</v>
      </c>
      <c r="D390" s="269">
        <f t="shared" ref="D390:D453" si="6">C390/B390</f>
        <v>1.10002150075253</v>
      </c>
    </row>
    <row r="391" customHeight="1" spans="1:4">
      <c r="A391" s="155" t="s">
        <v>306</v>
      </c>
      <c r="B391" s="211">
        <v>306</v>
      </c>
      <c r="C391" s="211">
        <v>337</v>
      </c>
      <c r="D391" s="269">
        <f t="shared" si="6"/>
        <v>1.10130718954248</v>
      </c>
    </row>
    <row r="392" customHeight="1" spans="1:4">
      <c r="A392" s="155" t="s">
        <v>307</v>
      </c>
      <c r="B392" s="211">
        <v>3603</v>
      </c>
      <c r="C392" s="211">
        <v>3963</v>
      </c>
      <c r="D392" s="269">
        <f t="shared" si="6"/>
        <v>1.09991673605329</v>
      </c>
    </row>
    <row r="393" customHeight="1" spans="1:4">
      <c r="A393" s="155" t="s">
        <v>308</v>
      </c>
      <c r="B393" s="211">
        <v>3177</v>
      </c>
      <c r="C393" s="211">
        <v>3495</v>
      </c>
      <c r="D393" s="269">
        <f t="shared" si="6"/>
        <v>1.10009442870633</v>
      </c>
    </row>
    <row r="394" customHeight="1" spans="1:4">
      <c r="A394" s="155" t="s">
        <v>309</v>
      </c>
      <c r="B394" s="211">
        <v>3085</v>
      </c>
      <c r="C394" s="211">
        <v>3394</v>
      </c>
      <c r="D394" s="269">
        <f t="shared" si="6"/>
        <v>1.1001620745543</v>
      </c>
    </row>
    <row r="395" customHeight="1" spans="1:4">
      <c r="A395" s="155" t="s">
        <v>310</v>
      </c>
      <c r="B395" s="211">
        <v>0</v>
      </c>
      <c r="C395" s="211">
        <v>0</v>
      </c>
      <c r="D395" s="269" t="e">
        <f t="shared" si="6"/>
        <v>#DIV/0!</v>
      </c>
    </row>
    <row r="396" customHeight="1" spans="1:4">
      <c r="A396" s="155" t="s">
        <v>311</v>
      </c>
      <c r="B396" s="211">
        <v>13084</v>
      </c>
      <c r="C396" s="211">
        <v>14392</v>
      </c>
      <c r="D396" s="269">
        <f t="shared" si="6"/>
        <v>1.09996942830939</v>
      </c>
    </row>
    <row r="397" customHeight="1" spans="1:4">
      <c r="A397" s="155" t="s">
        <v>312</v>
      </c>
      <c r="B397" s="211">
        <f>SUM(B398:B402)</f>
        <v>288</v>
      </c>
      <c r="C397" s="211">
        <f>SUM(C398:C402)</f>
        <v>317</v>
      </c>
      <c r="D397" s="269">
        <f t="shared" si="6"/>
        <v>1.10069444444444</v>
      </c>
    </row>
    <row r="398" customHeight="1" spans="1:4">
      <c r="A398" s="155" t="s">
        <v>313</v>
      </c>
      <c r="B398" s="211">
        <v>0</v>
      </c>
      <c r="C398" s="211">
        <v>0</v>
      </c>
      <c r="D398" s="269" t="e">
        <f t="shared" si="6"/>
        <v>#DIV/0!</v>
      </c>
    </row>
    <row r="399" customHeight="1" spans="1:4">
      <c r="A399" s="155" t="s">
        <v>314</v>
      </c>
      <c r="B399" s="211">
        <v>185</v>
      </c>
      <c r="C399" s="211">
        <v>204</v>
      </c>
      <c r="D399" s="269">
        <f t="shared" si="6"/>
        <v>1.1027027027027</v>
      </c>
    </row>
    <row r="400" customHeight="1" spans="1:4">
      <c r="A400" s="155" t="s">
        <v>315</v>
      </c>
      <c r="B400" s="211">
        <v>0</v>
      </c>
      <c r="C400" s="211">
        <v>0</v>
      </c>
      <c r="D400" s="269" t="e">
        <f t="shared" si="6"/>
        <v>#DIV/0!</v>
      </c>
    </row>
    <row r="401" customHeight="1" spans="1:4">
      <c r="A401" s="155" t="s">
        <v>316</v>
      </c>
      <c r="B401" s="211">
        <v>100</v>
      </c>
      <c r="C401" s="211">
        <v>110</v>
      </c>
      <c r="D401" s="269">
        <f t="shared" si="6"/>
        <v>1.1</v>
      </c>
    </row>
    <row r="402" customHeight="1" spans="1:4">
      <c r="A402" s="155" t="s">
        <v>317</v>
      </c>
      <c r="B402" s="211">
        <v>3</v>
      </c>
      <c r="C402" s="211">
        <v>3</v>
      </c>
      <c r="D402" s="269">
        <f t="shared" si="6"/>
        <v>1</v>
      </c>
    </row>
    <row r="403" customHeight="1" spans="1:4">
      <c r="A403" s="155" t="s">
        <v>318</v>
      </c>
      <c r="B403" s="211">
        <f>SUM(B404:B408)</f>
        <v>0</v>
      </c>
      <c r="C403" s="211">
        <v>0</v>
      </c>
      <c r="D403" s="269" t="e">
        <f t="shared" si="6"/>
        <v>#DIV/0!</v>
      </c>
    </row>
    <row r="404" customHeight="1" spans="1:4">
      <c r="A404" s="155" t="s">
        <v>319</v>
      </c>
      <c r="B404" s="211">
        <v>0</v>
      </c>
      <c r="C404" s="211">
        <v>0</v>
      </c>
      <c r="D404" s="269" t="e">
        <f t="shared" si="6"/>
        <v>#DIV/0!</v>
      </c>
    </row>
    <row r="405" customHeight="1" spans="1:4">
      <c r="A405" s="155" t="s">
        <v>320</v>
      </c>
      <c r="B405" s="211">
        <v>0</v>
      </c>
      <c r="C405" s="211">
        <v>0</v>
      </c>
      <c r="D405" s="269" t="e">
        <f t="shared" si="6"/>
        <v>#DIV/0!</v>
      </c>
    </row>
    <row r="406" customHeight="1" spans="1:4">
      <c r="A406" s="155" t="s">
        <v>321</v>
      </c>
      <c r="B406" s="211">
        <v>0</v>
      </c>
      <c r="C406" s="211">
        <v>0</v>
      </c>
      <c r="D406" s="269" t="e">
        <f t="shared" si="6"/>
        <v>#DIV/0!</v>
      </c>
    </row>
    <row r="407" customHeight="1" spans="1:4">
      <c r="A407" s="155" t="s">
        <v>322</v>
      </c>
      <c r="B407" s="211">
        <v>0</v>
      </c>
      <c r="C407" s="211">
        <v>0</v>
      </c>
      <c r="D407" s="269" t="e">
        <f t="shared" si="6"/>
        <v>#DIV/0!</v>
      </c>
    </row>
    <row r="408" customHeight="1" spans="1:4">
      <c r="A408" s="155" t="s">
        <v>323</v>
      </c>
      <c r="B408" s="211">
        <v>0</v>
      </c>
      <c r="C408" s="211">
        <v>0</v>
      </c>
      <c r="D408" s="269" t="e">
        <f t="shared" si="6"/>
        <v>#DIV/0!</v>
      </c>
    </row>
    <row r="409" customHeight="1" spans="1:4">
      <c r="A409" s="155" t="s">
        <v>324</v>
      </c>
      <c r="B409" s="211">
        <f>SUM(B410:B412)</f>
        <v>0</v>
      </c>
      <c r="C409" s="211">
        <v>0</v>
      </c>
      <c r="D409" s="269" t="e">
        <f t="shared" si="6"/>
        <v>#DIV/0!</v>
      </c>
    </row>
    <row r="410" customHeight="1" spans="1:4">
      <c r="A410" s="155" t="s">
        <v>325</v>
      </c>
      <c r="B410" s="211">
        <v>0</v>
      </c>
      <c r="C410" s="211">
        <v>0</v>
      </c>
      <c r="D410" s="269" t="e">
        <f t="shared" si="6"/>
        <v>#DIV/0!</v>
      </c>
    </row>
    <row r="411" customHeight="1" spans="1:4">
      <c r="A411" s="155" t="s">
        <v>326</v>
      </c>
      <c r="B411" s="211">
        <v>0</v>
      </c>
      <c r="C411" s="211">
        <v>0</v>
      </c>
      <c r="D411" s="269" t="e">
        <f t="shared" si="6"/>
        <v>#DIV/0!</v>
      </c>
    </row>
    <row r="412" customHeight="1" spans="1:4">
      <c r="A412" s="155" t="s">
        <v>327</v>
      </c>
      <c r="B412" s="211">
        <v>0</v>
      </c>
      <c r="C412" s="211">
        <v>0</v>
      </c>
      <c r="D412" s="269" t="e">
        <f t="shared" si="6"/>
        <v>#DIV/0!</v>
      </c>
    </row>
    <row r="413" customHeight="1" spans="1:4">
      <c r="A413" s="155" t="s">
        <v>328</v>
      </c>
      <c r="B413" s="211">
        <f>SUM(B414:B416)</f>
        <v>0</v>
      </c>
      <c r="C413" s="211">
        <v>0</v>
      </c>
      <c r="D413" s="269" t="e">
        <f t="shared" si="6"/>
        <v>#DIV/0!</v>
      </c>
    </row>
    <row r="414" customHeight="1" spans="1:4">
      <c r="A414" s="155" t="s">
        <v>329</v>
      </c>
      <c r="B414" s="211">
        <v>0</v>
      </c>
      <c r="C414" s="211">
        <v>0</v>
      </c>
      <c r="D414" s="269" t="e">
        <f t="shared" si="6"/>
        <v>#DIV/0!</v>
      </c>
    </row>
    <row r="415" customHeight="1" spans="1:4">
      <c r="A415" s="155" t="s">
        <v>330</v>
      </c>
      <c r="B415" s="211">
        <v>0</v>
      </c>
      <c r="C415" s="211">
        <v>0</v>
      </c>
      <c r="D415" s="269" t="e">
        <f t="shared" si="6"/>
        <v>#DIV/0!</v>
      </c>
    </row>
    <row r="416" customHeight="1" spans="1:4">
      <c r="A416" s="155" t="s">
        <v>331</v>
      </c>
      <c r="B416" s="211">
        <v>0</v>
      </c>
      <c r="C416" s="211">
        <v>0</v>
      </c>
      <c r="D416" s="269" t="e">
        <f t="shared" si="6"/>
        <v>#DIV/0!</v>
      </c>
    </row>
    <row r="417" customHeight="1" spans="1:4">
      <c r="A417" s="155" t="s">
        <v>332</v>
      </c>
      <c r="B417" s="211">
        <f>SUM(B418:B420)</f>
        <v>15</v>
      </c>
      <c r="C417" s="211">
        <f>SUM(C418:C420)</f>
        <v>17</v>
      </c>
      <c r="D417" s="269">
        <f t="shared" si="6"/>
        <v>1.13333333333333</v>
      </c>
    </row>
    <row r="418" customHeight="1" spans="1:4">
      <c r="A418" s="155" t="s">
        <v>333</v>
      </c>
      <c r="B418" s="211">
        <v>0</v>
      </c>
      <c r="C418" s="211">
        <v>0</v>
      </c>
      <c r="D418" s="269" t="e">
        <f t="shared" si="6"/>
        <v>#DIV/0!</v>
      </c>
    </row>
    <row r="419" customHeight="1" spans="1:4">
      <c r="A419" s="155" t="s">
        <v>334</v>
      </c>
      <c r="B419" s="211">
        <v>15</v>
      </c>
      <c r="C419" s="211">
        <v>17</v>
      </c>
      <c r="D419" s="269">
        <f t="shared" si="6"/>
        <v>1.13333333333333</v>
      </c>
    </row>
    <row r="420" customHeight="1" spans="1:4">
      <c r="A420" s="155" t="s">
        <v>335</v>
      </c>
      <c r="B420" s="211">
        <v>0</v>
      </c>
      <c r="C420" s="211">
        <v>0</v>
      </c>
      <c r="D420" s="269" t="e">
        <f t="shared" si="6"/>
        <v>#DIV/0!</v>
      </c>
    </row>
    <row r="421" customHeight="1" spans="1:4">
      <c r="A421" s="155" t="s">
        <v>336</v>
      </c>
      <c r="B421" s="211">
        <f>SUM(B422:B426)</f>
        <v>0</v>
      </c>
      <c r="C421" s="211">
        <v>0</v>
      </c>
      <c r="D421" s="269" t="e">
        <f t="shared" si="6"/>
        <v>#DIV/0!</v>
      </c>
    </row>
    <row r="422" customHeight="1" spans="1:4">
      <c r="A422" s="155" t="s">
        <v>337</v>
      </c>
      <c r="B422" s="211">
        <v>0</v>
      </c>
      <c r="C422" s="211">
        <v>0</v>
      </c>
      <c r="D422" s="269" t="e">
        <f t="shared" si="6"/>
        <v>#DIV/0!</v>
      </c>
    </row>
    <row r="423" customHeight="1" spans="1:4">
      <c r="A423" s="155" t="s">
        <v>338</v>
      </c>
      <c r="B423" s="211">
        <v>0</v>
      </c>
      <c r="C423" s="211">
        <v>0</v>
      </c>
      <c r="D423" s="269" t="e">
        <f t="shared" si="6"/>
        <v>#DIV/0!</v>
      </c>
    </row>
    <row r="424" customHeight="1" spans="1:4">
      <c r="A424" s="155" t="s">
        <v>339</v>
      </c>
      <c r="B424" s="211">
        <v>0</v>
      </c>
      <c r="C424" s="211">
        <v>0</v>
      </c>
      <c r="D424" s="269" t="e">
        <f t="shared" si="6"/>
        <v>#DIV/0!</v>
      </c>
    </row>
    <row r="425" customHeight="1" spans="1:4">
      <c r="A425" s="155" t="s">
        <v>340</v>
      </c>
      <c r="B425" s="211">
        <v>0</v>
      </c>
      <c r="C425" s="211">
        <v>0</v>
      </c>
      <c r="D425" s="269" t="e">
        <f t="shared" si="6"/>
        <v>#DIV/0!</v>
      </c>
    </row>
    <row r="426" customHeight="1" spans="1:4">
      <c r="A426" s="155" t="s">
        <v>341</v>
      </c>
      <c r="B426" s="211">
        <v>0</v>
      </c>
      <c r="C426" s="211">
        <v>0</v>
      </c>
      <c r="D426" s="269" t="e">
        <f t="shared" si="6"/>
        <v>#DIV/0!</v>
      </c>
    </row>
    <row r="427" customHeight="1" spans="1:4">
      <c r="A427" s="155" t="s">
        <v>342</v>
      </c>
      <c r="B427" s="211">
        <f>SUM(B428:B433)</f>
        <v>1063</v>
      </c>
      <c r="C427" s="211">
        <f>SUM(C428:C433)</f>
        <v>1169</v>
      </c>
      <c r="D427" s="269">
        <f t="shared" si="6"/>
        <v>1.0997177798683</v>
      </c>
    </row>
    <row r="428" customHeight="1" spans="1:4">
      <c r="A428" s="155" t="s">
        <v>343</v>
      </c>
      <c r="B428" s="211">
        <v>0</v>
      </c>
      <c r="C428" s="211">
        <v>0</v>
      </c>
      <c r="D428" s="269" t="e">
        <f t="shared" si="6"/>
        <v>#DIV/0!</v>
      </c>
    </row>
    <row r="429" customHeight="1" spans="1:4">
      <c r="A429" s="155" t="s">
        <v>344</v>
      </c>
      <c r="B429" s="211">
        <v>0</v>
      </c>
      <c r="C429" s="211">
        <v>0</v>
      </c>
      <c r="D429" s="269" t="e">
        <f t="shared" si="6"/>
        <v>#DIV/0!</v>
      </c>
    </row>
    <row r="430" customHeight="1" spans="1:4">
      <c r="A430" s="155" t="s">
        <v>345</v>
      </c>
      <c r="B430" s="211">
        <v>0</v>
      </c>
      <c r="C430" s="211">
        <v>0</v>
      </c>
      <c r="D430" s="269" t="e">
        <f t="shared" si="6"/>
        <v>#DIV/0!</v>
      </c>
    </row>
    <row r="431" customHeight="1" spans="1:4">
      <c r="A431" s="155" t="s">
        <v>346</v>
      </c>
      <c r="B431" s="211">
        <v>0</v>
      </c>
      <c r="C431" s="211">
        <v>0</v>
      </c>
      <c r="D431" s="269" t="e">
        <f t="shared" si="6"/>
        <v>#DIV/0!</v>
      </c>
    </row>
    <row r="432" customHeight="1" spans="1:4">
      <c r="A432" s="155" t="s">
        <v>347</v>
      </c>
      <c r="B432" s="211">
        <v>0</v>
      </c>
      <c r="C432" s="211">
        <v>0</v>
      </c>
      <c r="D432" s="269" t="e">
        <f t="shared" si="6"/>
        <v>#DIV/0!</v>
      </c>
    </row>
    <row r="433" customHeight="1" spans="1:4">
      <c r="A433" s="155" t="s">
        <v>348</v>
      </c>
      <c r="B433" s="211">
        <v>1063</v>
      </c>
      <c r="C433" s="211">
        <v>1169</v>
      </c>
      <c r="D433" s="269">
        <f t="shared" si="6"/>
        <v>1.0997177798683</v>
      </c>
    </row>
    <row r="434" customHeight="1" spans="1:4">
      <c r="A434" s="155" t="s">
        <v>349</v>
      </c>
      <c r="B434" s="211">
        <f>B435</f>
        <v>684</v>
      </c>
      <c r="C434" s="211">
        <f>C435</f>
        <v>752</v>
      </c>
      <c r="D434" s="269">
        <f t="shared" si="6"/>
        <v>1.09941520467836</v>
      </c>
    </row>
    <row r="435" customHeight="1" spans="1:4">
      <c r="A435" s="155" t="s">
        <v>350</v>
      </c>
      <c r="B435" s="211">
        <v>684</v>
      </c>
      <c r="C435" s="211">
        <v>752</v>
      </c>
      <c r="D435" s="269">
        <f t="shared" si="6"/>
        <v>1.09941520467836</v>
      </c>
    </row>
    <row r="436" customHeight="1" spans="1:4">
      <c r="A436" s="155" t="s">
        <v>351</v>
      </c>
      <c r="B436" s="211">
        <f>SUM(B437,B442,B451,B457,B462,B467,B472,B479,B483,B487)</f>
        <v>2339</v>
      </c>
      <c r="C436" s="211">
        <f>SUM(C437,C442,C451,C457,C462,C467,C472,C479,C483,C487)</f>
        <v>2574</v>
      </c>
      <c r="D436" s="269">
        <f t="shared" si="6"/>
        <v>1.1004702864472</v>
      </c>
    </row>
    <row r="437" customHeight="1" spans="1:4">
      <c r="A437" s="155" t="s">
        <v>352</v>
      </c>
      <c r="B437" s="211">
        <f>SUM(B438:B441)</f>
        <v>149</v>
      </c>
      <c r="C437" s="211">
        <f>SUM(C438:C441)</f>
        <v>164</v>
      </c>
      <c r="D437" s="269">
        <f t="shared" si="6"/>
        <v>1.1006711409396</v>
      </c>
    </row>
    <row r="438" customHeight="1" spans="1:4">
      <c r="A438" s="155" t="s">
        <v>74</v>
      </c>
      <c r="B438" s="211">
        <v>86</v>
      </c>
      <c r="C438" s="211">
        <v>95</v>
      </c>
      <c r="D438" s="269">
        <f t="shared" si="6"/>
        <v>1.1046511627907</v>
      </c>
    </row>
    <row r="439" customHeight="1" spans="1:4">
      <c r="A439" s="155" t="s">
        <v>75</v>
      </c>
      <c r="B439" s="211">
        <v>3</v>
      </c>
      <c r="C439" s="211">
        <v>3</v>
      </c>
      <c r="D439" s="269">
        <f t="shared" si="6"/>
        <v>1</v>
      </c>
    </row>
    <row r="440" customHeight="1" spans="1:4">
      <c r="A440" s="155" t="s">
        <v>76</v>
      </c>
      <c r="B440" s="211">
        <v>0</v>
      </c>
      <c r="C440" s="211">
        <v>0</v>
      </c>
      <c r="D440" s="269" t="e">
        <f t="shared" si="6"/>
        <v>#DIV/0!</v>
      </c>
    </row>
    <row r="441" customHeight="1" spans="1:4">
      <c r="A441" s="155" t="s">
        <v>353</v>
      </c>
      <c r="B441" s="211">
        <v>60</v>
      </c>
      <c r="C441" s="211">
        <v>66</v>
      </c>
      <c r="D441" s="269">
        <f t="shared" si="6"/>
        <v>1.1</v>
      </c>
    </row>
    <row r="442" customHeight="1" spans="1:4">
      <c r="A442" s="155" t="s">
        <v>354</v>
      </c>
      <c r="B442" s="211">
        <f>SUM(B443:B450)</f>
        <v>42</v>
      </c>
      <c r="C442" s="211">
        <f>SUM(C443:C450)</f>
        <v>46</v>
      </c>
      <c r="D442" s="269">
        <f t="shared" si="6"/>
        <v>1.0952380952381</v>
      </c>
    </row>
    <row r="443" customHeight="1" spans="1:4">
      <c r="A443" s="155" t="s">
        <v>355</v>
      </c>
      <c r="B443" s="211">
        <v>3</v>
      </c>
      <c r="C443" s="211">
        <v>3</v>
      </c>
      <c r="D443" s="269">
        <f t="shared" si="6"/>
        <v>1</v>
      </c>
    </row>
    <row r="444" customHeight="1" spans="1:4">
      <c r="A444" s="155" t="s">
        <v>356</v>
      </c>
      <c r="B444" s="211">
        <v>0</v>
      </c>
      <c r="C444" s="211">
        <v>0</v>
      </c>
      <c r="D444" s="269" t="e">
        <f t="shared" si="6"/>
        <v>#DIV/0!</v>
      </c>
    </row>
    <row r="445" customHeight="1" spans="1:4">
      <c r="A445" s="155" t="s">
        <v>357</v>
      </c>
      <c r="B445" s="211">
        <v>0</v>
      </c>
      <c r="C445" s="211">
        <v>0</v>
      </c>
      <c r="D445" s="269" t="e">
        <f t="shared" si="6"/>
        <v>#DIV/0!</v>
      </c>
    </row>
    <row r="446" customHeight="1" spans="1:4">
      <c r="A446" s="155" t="s">
        <v>358</v>
      </c>
      <c r="B446" s="211">
        <v>0</v>
      </c>
      <c r="C446" s="211">
        <v>0</v>
      </c>
      <c r="D446" s="269" t="e">
        <f t="shared" si="6"/>
        <v>#DIV/0!</v>
      </c>
    </row>
    <row r="447" customHeight="1" spans="1:4">
      <c r="A447" s="155" t="s">
        <v>359</v>
      </c>
      <c r="B447" s="211">
        <v>0</v>
      </c>
      <c r="C447" s="211">
        <v>0</v>
      </c>
      <c r="D447" s="269" t="e">
        <f t="shared" si="6"/>
        <v>#DIV/0!</v>
      </c>
    </row>
    <row r="448" customHeight="1" spans="1:4">
      <c r="A448" s="155" t="s">
        <v>360</v>
      </c>
      <c r="B448" s="211">
        <v>0</v>
      </c>
      <c r="C448" s="211">
        <v>0</v>
      </c>
      <c r="D448" s="269" t="e">
        <f t="shared" si="6"/>
        <v>#DIV/0!</v>
      </c>
    </row>
    <row r="449" customHeight="1" spans="1:4">
      <c r="A449" s="155" t="s">
        <v>361</v>
      </c>
      <c r="B449" s="211">
        <v>0</v>
      </c>
      <c r="C449" s="211">
        <v>0</v>
      </c>
      <c r="D449" s="269" t="e">
        <f t="shared" si="6"/>
        <v>#DIV/0!</v>
      </c>
    </row>
    <row r="450" customHeight="1" spans="1:4">
      <c r="A450" s="155" t="s">
        <v>362</v>
      </c>
      <c r="B450" s="211">
        <v>39</v>
      </c>
      <c r="C450" s="211">
        <v>43</v>
      </c>
      <c r="D450" s="269">
        <f t="shared" si="6"/>
        <v>1.1025641025641</v>
      </c>
    </row>
    <row r="451" customHeight="1" spans="1:4">
      <c r="A451" s="155" t="s">
        <v>363</v>
      </c>
      <c r="B451" s="211">
        <f>SUM(B452:B456)</f>
        <v>0</v>
      </c>
      <c r="C451" s="211">
        <v>0</v>
      </c>
      <c r="D451" s="269" t="e">
        <f t="shared" si="6"/>
        <v>#DIV/0!</v>
      </c>
    </row>
    <row r="452" customHeight="1" spans="1:4">
      <c r="A452" s="155" t="s">
        <v>355</v>
      </c>
      <c r="B452" s="211">
        <v>0</v>
      </c>
      <c r="C452" s="211">
        <v>0</v>
      </c>
      <c r="D452" s="269" t="e">
        <f t="shared" si="6"/>
        <v>#DIV/0!</v>
      </c>
    </row>
    <row r="453" customHeight="1" spans="1:4">
      <c r="A453" s="155" t="s">
        <v>364</v>
      </c>
      <c r="B453" s="211">
        <v>0</v>
      </c>
      <c r="C453" s="211">
        <v>0</v>
      </c>
      <c r="D453" s="269" t="e">
        <f t="shared" si="6"/>
        <v>#DIV/0!</v>
      </c>
    </row>
    <row r="454" customHeight="1" spans="1:4">
      <c r="A454" s="155" t="s">
        <v>365</v>
      </c>
      <c r="B454" s="211">
        <v>0</v>
      </c>
      <c r="C454" s="211">
        <v>0</v>
      </c>
      <c r="D454" s="269" t="e">
        <f t="shared" ref="D454:D517" si="7">C454/B454</f>
        <v>#DIV/0!</v>
      </c>
    </row>
    <row r="455" customHeight="1" spans="1:4">
      <c r="A455" s="155" t="s">
        <v>366</v>
      </c>
      <c r="B455" s="211">
        <v>0</v>
      </c>
      <c r="C455" s="211">
        <v>0</v>
      </c>
      <c r="D455" s="269" t="e">
        <f t="shared" si="7"/>
        <v>#DIV/0!</v>
      </c>
    </row>
    <row r="456" customHeight="1" spans="1:4">
      <c r="A456" s="155" t="s">
        <v>367</v>
      </c>
      <c r="B456" s="211">
        <v>0</v>
      </c>
      <c r="C456" s="211">
        <v>0</v>
      </c>
      <c r="D456" s="269" t="e">
        <f t="shared" si="7"/>
        <v>#DIV/0!</v>
      </c>
    </row>
    <row r="457" customHeight="1" spans="1:4">
      <c r="A457" s="155" t="s">
        <v>368</v>
      </c>
      <c r="B457" s="211">
        <f>SUM(B458:B461)</f>
        <v>80</v>
      </c>
      <c r="C457" s="211">
        <f>SUM(C458:C461)</f>
        <v>88</v>
      </c>
      <c r="D457" s="269">
        <f t="shared" si="7"/>
        <v>1.1</v>
      </c>
    </row>
    <row r="458" customHeight="1" spans="1:4">
      <c r="A458" s="155" t="s">
        <v>355</v>
      </c>
      <c r="B458" s="211">
        <v>0</v>
      </c>
      <c r="C458" s="211">
        <v>0</v>
      </c>
      <c r="D458" s="269" t="e">
        <f t="shared" si="7"/>
        <v>#DIV/0!</v>
      </c>
    </row>
    <row r="459" customHeight="1" spans="1:4">
      <c r="A459" s="155" t="s">
        <v>369</v>
      </c>
      <c r="B459" s="211">
        <v>80</v>
      </c>
      <c r="C459" s="211">
        <v>88</v>
      </c>
      <c r="D459" s="269">
        <f t="shared" si="7"/>
        <v>1.1</v>
      </c>
    </row>
    <row r="460" customHeight="1" spans="1:4">
      <c r="A460" s="155" t="s">
        <v>370</v>
      </c>
      <c r="B460" s="211">
        <v>0</v>
      </c>
      <c r="C460" s="211">
        <v>0</v>
      </c>
      <c r="D460" s="269" t="e">
        <f t="shared" si="7"/>
        <v>#DIV/0!</v>
      </c>
    </row>
    <row r="461" customHeight="1" spans="1:4">
      <c r="A461" s="155" t="s">
        <v>371</v>
      </c>
      <c r="B461" s="211">
        <v>0</v>
      </c>
      <c r="C461" s="211">
        <v>0</v>
      </c>
      <c r="D461" s="269" t="e">
        <f t="shared" si="7"/>
        <v>#DIV/0!</v>
      </c>
    </row>
    <row r="462" customHeight="1" spans="1:4">
      <c r="A462" s="155" t="s">
        <v>372</v>
      </c>
      <c r="B462" s="211">
        <f>SUM(B463:B466)</f>
        <v>70</v>
      </c>
      <c r="C462" s="211">
        <f>SUM(C463:C466)</f>
        <v>77</v>
      </c>
      <c r="D462" s="269">
        <f t="shared" si="7"/>
        <v>1.1</v>
      </c>
    </row>
    <row r="463" customHeight="1" spans="1:4">
      <c r="A463" s="155" t="s">
        <v>355</v>
      </c>
      <c r="B463" s="211">
        <v>68</v>
      </c>
      <c r="C463" s="211">
        <v>75</v>
      </c>
      <c r="D463" s="269">
        <f t="shared" si="7"/>
        <v>1.10294117647059</v>
      </c>
    </row>
    <row r="464" customHeight="1" spans="1:4">
      <c r="A464" s="155" t="s">
        <v>373</v>
      </c>
      <c r="B464" s="211">
        <v>0</v>
      </c>
      <c r="C464" s="211">
        <v>0</v>
      </c>
      <c r="D464" s="269" t="e">
        <f t="shared" si="7"/>
        <v>#DIV/0!</v>
      </c>
    </row>
    <row r="465" customHeight="1" spans="1:4">
      <c r="A465" s="155" t="s">
        <v>374</v>
      </c>
      <c r="B465" s="211">
        <v>0</v>
      </c>
      <c r="C465" s="211">
        <v>0</v>
      </c>
      <c r="D465" s="269" t="e">
        <f t="shared" si="7"/>
        <v>#DIV/0!</v>
      </c>
    </row>
    <row r="466" customHeight="1" spans="1:4">
      <c r="A466" s="155" t="s">
        <v>375</v>
      </c>
      <c r="B466" s="211">
        <v>2</v>
      </c>
      <c r="C466" s="211">
        <v>2</v>
      </c>
      <c r="D466" s="269">
        <f t="shared" si="7"/>
        <v>1</v>
      </c>
    </row>
    <row r="467" customHeight="1" spans="1:4">
      <c r="A467" s="155" t="s">
        <v>376</v>
      </c>
      <c r="B467" s="211">
        <f>SUM(B468:B471)</f>
        <v>0</v>
      </c>
      <c r="C467" s="211">
        <v>0</v>
      </c>
      <c r="D467" s="269" t="e">
        <f t="shared" si="7"/>
        <v>#DIV/0!</v>
      </c>
    </row>
    <row r="468" customHeight="1" spans="1:4">
      <c r="A468" s="155" t="s">
        <v>377</v>
      </c>
      <c r="B468" s="211">
        <v>0</v>
      </c>
      <c r="C468" s="211">
        <v>0</v>
      </c>
      <c r="D468" s="269" t="e">
        <f t="shared" si="7"/>
        <v>#DIV/0!</v>
      </c>
    </row>
    <row r="469" customHeight="1" spans="1:4">
      <c r="A469" s="155" t="s">
        <v>378</v>
      </c>
      <c r="B469" s="211">
        <v>0</v>
      </c>
      <c r="C469" s="211">
        <v>0</v>
      </c>
      <c r="D469" s="269" t="e">
        <f t="shared" si="7"/>
        <v>#DIV/0!</v>
      </c>
    </row>
    <row r="470" customHeight="1" spans="1:4">
      <c r="A470" s="155" t="s">
        <v>379</v>
      </c>
      <c r="B470" s="211">
        <v>0</v>
      </c>
      <c r="C470" s="211">
        <v>0</v>
      </c>
      <c r="D470" s="269" t="e">
        <f t="shared" si="7"/>
        <v>#DIV/0!</v>
      </c>
    </row>
    <row r="471" customHeight="1" spans="1:4">
      <c r="A471" s="155" t="s">
        <v>380</v>
      </c>
      <c r="B471" s="211">
        <v>0</v>
      </c>
      <c r="C471" s="211">
        <v>0</v>
      </c>
      <c r="D471" s="269" t="e">
        <f t="shared" si="7"/>
        <v>#DIV/0!</v>
      </c>
    </row>
    <row r="472" customHeight="1" spans="1:4">
      <c r="A472" s="155" t="s">
        <v>381</v>
      </c>
      <c r="B472" s="211">
        <f>SUM(B473:B478)</f>
        <v>83</v>
      </c>
      <c r="C472" s="211">
        <f>SUM(C473:C478)</f>
        <v>92</v>
      </c>
      <c r="D472" s="269">
        <f t="shared" si="7"/>
        <v>1.10843373493976</v>
      </c>
    </row>
    <row r="473" customHeight="1" spans="1:4">
      <c r="A473" s="155" t="s">
        <v>355</v>
      </c>
      <c r="B473" s="211">
        <v>77</v>
      </c>
      <c r="C473" s="211">
        <v>85</v>
      </c>
      <c r="D473" s="269">
        <f t="shared" si="7"/>
        <v>1.1038961038961</v>
      </c>
    </row>
    <row r="474" customHeight="1" spans="1:4">
      <c r="A474" s="155" t="s">
        <v>382</v>
      </c>
      <c r="B474" s="211">
        <v>0</v>
      </c>
      <c r="C474" s="211">
        <v>0</v>
      </c>
      <c r="D474" s="269" t="e">
        <f t="shared" si="7"/>
        <v>#DIV/0!</v>
      </c>
    </row>
    <row r="475" customHeight="1" spans="1:4">
      <c r="A475" s="155" t="s">
        <v>383</v>
      </c>
      <c r="B475" s="211">
        <v>0</v>
      </c>
      <c r="C475" s="211">
        <v>0</v>
      </c>
      <c r="D475" s="269" t="e">
        <f t="shared" si="7"/>
        <v>#DIV/0!</v>
      </c>
    </row>
    <row r="476" customHeight="1" spans="1:4">
      <c r="A476" s="155" t="s">
        <v>384</v>
      </c>
      <c r="B476" s="211">
        <v>0</v>
      </c>
      <c r="C476" s="211">
        <v>0</v>
      </c>
      <c r="D476" s="269" t="e">
        <f t="shared" si="7"/>
        <v>#DIV/0!</v>
      </c>
    </row>
    <row r="477" customHeight="1" spans="1:4">
      <c r="A477" s="155" t="s">
        <v>385</v>
      </c>
      <c r="B477" s="211">
        <v>0</v>
      </c>
      <c r="C477" s="211">
        <v>0</v>
      </c>
      <c r="D477" s="269" t="e">
        <f t="shared" si="7"/>
        <v>#DIV/0!</v>
      </c>
    </row>
    <row r="478" customHeight="1" spans="1:4">
      <c r="A478" s="155" t="s">
        <v>386</v>
      </c>
      <c r="B478" s="211">
        <v>6</v>
      </c>
      <c r="C478" s="211">
        <v>7</v>
      </c>
      <c r="D478" s="269">
        <f t="shared" si="7"/>
        <v>1.16666666666667</v>
      </c>
    </row>
    <row r="479" customHeight="1" spans="1:4">
      <c r="A479" s="155" t="s">
        <v>387</v>
      </c>
      <c r="B479" s="211">
        <f>SUM(B480:B482)</f>
        <v>0</v>
      </c>
      <c r="C479" s="211">
        <v>0</v>
      </c>
      <c r="D479" s="269" t="e">
        <f t="shared" si="7"/>
        <v>#DIV/0!</v>
      </c>
    </row>
    <row r="480" customHeight="1" spans="1:4">
      <c r="A480" s="155" t="s">
        <v>388</v>
      </c>
      <c r="B480" s="211">
        <v>0</v>
      </c>
      <c r="C480" s="211">
        <v>0</v>
      </c>
      <c r="D480" s="269" t="e">
        <f t="shared" si="7"/>
        <v>#DIV/0!</v>
      </c>
    </row>
    <row r="481" customHeight="1" spans="1:4">
      <c r="A481" s="155" t="s">
        <v>389</v>
      </c>
      <c r="B481" s="211">
        <v>0</v>
      </c>
      <c r="C481" s="211">
        <v>0</v>
      </c>
      <c r="D481" s="269" t="e">
        <f t="shared" si="7"/>
        <v>#DIV/0!</v>
      </c>
    </row>
    <row r="482" customHeight="1" spans="1:4">
      <c r="A482" s="155" t="s">
        <v>390</v>
      </c>
      <c r="B482" s="211">
        <v>0</v>
      </c>
      <c r="C482" s="211">
        <v>0</v>
      </c>
      <c r="D482" s="269" t="e">
        <f t="shared" si="7"/>
        <v>#DIV/0!</v>
      </c>
    </row>
    <row r="483" customHeight="1" spans="1:4">
      <c r="A483" s="155" t="s">
        <v>391</v>
      </c>
      <c r="B483" s="211">
        <f>SUM(B484:B486)</f>
        <v>0</v>
      </c>
      <c r="C483" s="211">
        <v>0</v>
      </c>
      <c r="D483" s="269" t="e">
        <f t="shared" si="7"/>
        <v>#DIV/0!</v>
      </c>
    </row>
    <row r="484" customHeight="1" spans="1:4">
      <c r="A484" s="155" t="s">
        <v>392</v>
      </c>
      <c r="B484" s="211">
        <v>0</v>
      </c>
      <c r="C484" s="211">
        <v>0</v>
      </c>
      <c r="D484" s="269" t="e">
        <f t="shared" si="7"/>
        <v>#DIV/0!</v>
      </c>
    </row>
    <row r="485" customHeight="1" spans="1:4">
      <c r="A485" s="155" t="s">
        <v>393</v>
      </c>
      <c r="B485" s="211">
        <v>0</v>
      </c>
      <c r="C485" s="211">
        <v>0</v>
      </c>
      <c r="D485" s="269" t="e">
        <f t="shared" si="7"/>
        <v>#DIV/0!</v>
      </c>
    </row>
    <row r="486" customHeight="1" spans="1:4">
      <c r="A486" s="155" t="s">
        <v>394</v>
      </c>
      <c r="B486" s="211">
        <v>0</v>
      </c>
      <c r="C486" s="211">
        <v>0</v>
      </c>
      <c r="D486" s="269" t="e">
        <f t="shared" si="7"/>
        <v>#DIV/0!</v>
      </c>
    </row>
    <row r="487" customHeight="1" spans="1:4">
      <c r="A487" s="155" t="s">
        <v>395</v>
      </c>
      <c r="B487" s="211">
        <f>SUM(B488:B491)</f>
        <v>1915</v>
      </c>
      <c r="C487" s="211">
        <f>SUM(C488:C491)</f>
        <v>2107</v>
      </c>
      <c r="D487" s="269">
        <f t="shared" si="7"/>
        <v>1.10026109660574</v>
      </c>
    </row>
    <row r="488" customHeight="1" spans="1:4">
      <c r="A488" s="155" t="s">
        <v>396</v>
      </c>
      <c r="B488" s="211">
        <v>0</v>
      </c>
      <c r="C488" s="211">
        <v>0</v>
      </c>
      <c r="D488" s="269" t="e">
        <f t="shared" si="7"/>
        <v>#DIV/0!</v>
      </c>
    </row>
    <row r="489" customHeight="1" spans="1:4">
      <c r="A489" s="155" t="s">
        <v>397</v>
      </c>
      <c r="B489" s="211">
        <v>0</v>
      </c>
      <c r="C489" s="211">
        <v>0</v>
      </c>
      <c r="D489" s="269" t="e">
        <f t="shared" si="7"/>
        <v>#DIV/0!</v>
      </c>
    </row>
    <row r="490" customHeight="1" spans="1:4">
      <c r="A490" s="155" t="s">
        <v>398</v>
      </c>
      <c r="B490" s="211">
        <v>0</v>
      </c>
      <c r="C490" s="211">
        <v>0</v>
      </c>
      <c r="D490" s="269" t="e">
        <f t="shared" si="7"/>
        <v>#DIV/0!</v>
      </c>
    </row>
    <row r="491" customHeight="1" spans="1:4">
      <c r="A491" s="155" t="s">
        <v>399</v>
      </c>
      <c r="B491" s="211">
        <v>1915</v>
      </c>
      <c r="C491" s="211">
        <v>2107</v>
      </c>
      <c r="D491" s="269">
        <f t="shared" si="7"/>
        <v>1.10026109660574</v>
      </c>
    </row>
    <row r="492" customHeight="1" spans="1:4">
      <c r="A492" s="155" t="s">
        <v>400</v>
      </c>
      <c r="B492" s="211">
        <f>SUM(B493,B509,B517,B528,B537,B545)</f>
        <v>1883</v>
      </c>
      <c r="C492" s="211">
        <f>SUM(C493,C509,C517,C528,C537,C545)</f>
        <v>2070</v>
      </c>
      <c r="D492" s="269">
        <f t="shared" si="7"/>
        <v>1.09930961232076</v>
      </c>
    </row>
    <row r="493" customHeight="1" spans="1:4">
      <c r="A493" s="155" t="s">
        <v>401</v>
      </c>
      <c r="B493" s="211">
        <f>SUM(B494:B508)</f>
        <v>1157</v>
      </c>
      <c r="C493" s="211">
        <f>SUM(C494:C508)</f>
        <v>1272</v>
      </c>
      <c r="D493" s="269">
        <f t="shared" si="7"/>
        <v>1.09939498703544</v>
      </c>
    </row>
    <row r="494" customHeight="1" spans="1:4">
      <c r="A494" s="155" t="s">
        <v>74</v>
      </c>
      <c r="B494" s="211">
        <v>291</v>
      </c>
      <c r="C494" s="211">
        <v>320</v>
      </c>
      <c r="D494" s="269">
        <f t="shared" si="7"/>
        <v>1.09965635738832</v>
      </c>
    </row>
    <row r="495" customHeight="1" spans="1:4">
      <c r="A495" s="155" t="s">
        <v>75</v>
      </c>
      <c r="B495" s="211">
        <v>53</v>
      </c>
      <c r="C495" s="211">
        <v>58</v>
      </c>
      <c r="D495" s="269">
        <f t="shared" si="7"/>
        <v>1.09433962264151</v>
      </c>
    </row>
    <row r="496" customHeight="1" spans="1:4">
      <c r="A496" s="155" t="s">
        <v>76</v>
      </c>
      <c r="B496" s="211">
        <v>0</v>
      </c>
      <c r="C496" s="211">
        <v>0</v>
      </c>
      <c r="D496" s="269" t="e">
        <f t="shared" si="7"/>
        <v>#DIV/0!</v>
      </c>
    </row>
    <row r="497" customHeight="1" spans="1:4">
      <c r="A497" s="155" t="s">
        <v>402</v>
      </c>
      <c r="B497" s="211">
        <v>0</v>
      </c>
      <c r="C497" s="211">
        <v>0</v>
      </c>
      <c r="D497" s="269" t="e">
        <f t="shared" si="7"/>
        <v>#DIV/0!</v>
      </c>
    </row>
    <row r="498" customHeight="1" spans="1:4">
      <c r="A498" s="155" t="s">
        <v>403</v>
      </c>
      <c r="B498" s="211">
        <v>0</v>
      </c>
      <c r="C498" s="211">
        <v>0</v>
      </c>
      <c r="D498" s="269" t="e">
        <f t="shared" si="7"/>
        <v>#DIV/0!</v>
      </c>
    </row>
    <row r="499" customHeight="1" spans="1:4">
      <c r="A499" s="155" t="s">
        <v>404</v>
      </c>
      <c r="B499" s="211">
        <v>0</v>
      </c>
      <c r="C499" s="211">
        <v>0</v>
      </c>
      <c r="D499" s="269" t="e">
        <f t="shared" si="7"/>
        <v>#DIV/0!</v>
      </c>
    </row>
    <row r="500" customHeight="1" spans="1:4">
      <c r="A500" s="155" t="s">
        <v>405</v>
      </c>
      <c r="B500" s="211">
        <v>0</v>
      </c>
      <c r="C500" s="211">
        <v>0</v>
      </c>
      <c r="D500" s="269" t="e">
        <f t="shared" si="7"/>
        <v>#DIV/0!</v>
      </c>
    </row>
    <row r="501" customHeight="1" spans="1:4">
      <c r="A501" s="155" t="s">
        <v>406</v>
      </c>
      <c r="B501" s="211">
        <v>31</v>
      </c>
      <c r="C501" s="211">
        <v>34</v>
      </c>
      <c r="D501" s="269">
        <f t="shared" si="7"/>
        <v>1.09677419354839</v>
      </c>
    </row>
    <row r="502" customHeight="1" spans="1:4">
      <c r="A502" s="155" t="s">
        <v>407</v>
      </c>
      <c r="B502" s="211">
        <v>12</v>
      </c>
      <c r="C502" s="211">
        <v>13</v>
      </c>
      <c r="D502" s="269">
        <f t="shared" si="7"/>
        <v>1.08333333333333</v>
      </c>
    </row>
    <row r="503" customHeight="1" spans="1:4">
      <c r="A503" s="155" t="s">
        <v>408</v>
      </c>
      <c r="B503" s="211">
        <v>0</v>
      </c>
      <c r="C503" s="211">
        <v>0</v>
      </c>
      <c r="D503" s="269" t="e">
        <f t="shared" si="7"/>
        <v>#DIV/0!</v>
      </c>
    </row>
    <row r="504" customHeight="1" spans="1:4">
      <c r="A504" s="155" t="s">
        <v>409</v>
      </c>
      <c r="B504" s="211">
        <v>1</v>
      </c>
      <c r="C504" s="211">
        <v>1</v>
      </c>
      <c r="D504" s="269">
        <f t="shared" si="7"/>
        <v>1</v>
      </c>
    </row>
    <row r="505" customHeight="1" spans="1:4">
      <c r="A505" s="155" t="s">
        <v>410</v>
      </c>
      <c r="B505" s="211">
        <v>0</v>
      </c>
      <c r="C505" s="211">
        <v>0</v>
      </c>
      <c r="D505" s="269" t="e">
        <f t="shared" si="7"/>
        <v>#DIV/0!</v>
      </c>
    </row>
    <row r="506" customHeight="1" spans="1:4">
      <c r="A506" s="155" t="s">
        <v>411</v>
      </c>
      <c r="B506" s="211">
        <v>0</v>
      </c>
      <c r="C506" s="211">
        <v>0</v>
      </c>
      <c r="D506" s="269" t="e">
        <f t="shared" si="7"/>
        <v>#DIV/0!</v>
      </c>
    </row>
    <row r="507" customHeight="1" spans="1:4">
      <c r="A507" s="155" t="s">
        <v>412</v>
      </c>
      <c r="B507" s="211">
        <v>0</v>
      </c>
      <c r="C507" s="211">
        <v>0</v>
      </c>
      <c r="D507" s="269" t="e">
        <f t="shared" si="7"/>
        <v>#DIV/0!</v>
      </c>
    </row>
    <row r="508" customHeight="1" spans="1:4">
      <c r="A508" s="155" t="s">
        <v>413</v>
      </c>
      <c r="B508" s="211">
        <v>769</v>
      </c>
      <c r="C508" s="211">
        <v>846</v>
      </c>
      <c r="D508" s="269">
        <f t="shared" si="7"/>
        <v>1.1001300390117</v>
      </c>
    </row>
    <row r="509" customHeight="1" spans="1:4">
      <c r="A509" s="155" t="s">
        <v>414</v>
      </c>
      <c r="B509" s="211">
        <f>SUM(B510:B516)</f>
        <v>0</v>
      </c>
      <c r="C509" s="211">
        <f>SUM(C510:C516)</f>
        <v>0</v>
      </c>
      <c r="D509" s="269" t="e">
        <f t="shared" si="7"/>
        <v>#DIV/0!</v>
      </c>
    </row>
    <row r="510" customHeight="1" spans="1:4">
      <c r="A510" s="155" t="s">
        <v>74</v>
      </c>
      <c r="B510" s="211">
        <v>0</v>
      </c>
      <c r="C510" s="211">
        <v>0</v>
      </c>
      <c r="D510" s="269" t="e">
        <f t="shared" si="7"/>
        <v>#DIV/0!</v>
      </c>
    </row>
    <row r="511" customHeight="1" spans="1:4">
      <c r="A511" s="155" t="s">
        <v>75</v>
      </c>
      <c r="B511" s="211">
        <v>0</v>
      </c>
      <c r="C511" s="211">
        <v>0</v>
      </c>
      <c r="D511" s="269" t="e">
        <f t="shared" si="7"/>
        <v>#DIV/0!</v>
      </c>
    </row>
    <row r="512" customHeight="1" spans="1:4">
      <c r="A512" s="155" t="s">
        <v>76</v>
      </c>
      <c r="B512" s="211">
        <v>0</v>
      </c>
      <c r="C512" s="211">
        <v>0</v>
      </c>
      <c r="D512" s="269" t="e">
        <f t="shared" si="7"/>
        <v>#DIV/0!</v>
      </c>
    </row>
    <row r="513" customHeight="1" spans="1:4">
      <c r="A513" s="155" t="s">
        <v>415</v>
      </c>
      <c r="B513" s="211">
        <v>0</v>
      </c>
      <c r="C513" s="211">
        <v>0</v>
      </c>
      <c r="D513" s="269" t="e">
        <f t="shared" si="7"/>
        <v>#DIV/0!</v>
      </c>
    </row>
    <row r="514" customHeight="1" spans="1:4">
      <c r="A514" s="155" t="s">
        <v>416</v>
      </c>
      <c r="B514" s="211">
        <v>0</v>
      </c>
      <c r="C514" s="211">
        <v>0</v>
      </c>
      <c r="D514" s="269" t="e">
        <f t="shared" si="7"/>
        <v>#DIV/0!</v>
      </c>
    </row>
    <row r="515" customHeight="1" spans="1:4">
      <c r="A515" s="155" t="s">
        <v>417</v>
      </c>
      <c r="B515" s="211">
        <v>0</v>
      </c>
      <c r="C515" s="211">
        <v>0</v>
      </c>
      <c r="D515" s="269" t="e">
        <f t="shared" si="7"/>
        <v>#DIV/0!</v>
      </c>
    </row>
    <row r="516" customHeight="1" spans="1:4">
      <c r="A516" s="155" t="s">
        <v>418</v>
      </c>
      <c r="B516" s="211">
        <v>0</v>
      </c>
      <c r="C516" s="211">
        <v>0</v>
      </c>
      <c r="D516" s="269" t="e">
        <f t="shared" si="7"/>
        <v>#DIV/0!</v>
      </c>
    </row>
    <row r="517" customHeight="1" spans="1:4">
      <c r="A517" s="155" t="s">
        <v>419</v>
      </c>
      <c r="B517" s="211">
        <f>SUM(B518:B527)</f>
        <v>174</v>
      </c>
      <c r="C517" s="211">
        <f>SUM(C518:C527)</f>
        <v>191</v>
      </c>
      <c r="D517" s="269">
        <f t="shared" si="7"/>
        <v>1.09770114942529</v>
      </c>
    </row>
    <row r="518" customHeight="1" spans="1:4">
      <c r="A518" s="155" t="s">
        <v>74</v>
      </c>
      <c r="B518" s="211">
        <v>0</v>
      </c>
      <c r="C518" s="211">
        <v>0</v>
      </c>
      <c r="D518" s="269" t="e">
        <f t="shared" ref="D518:D581" si="8">C518/B518</f>
        <v>#DIV/0!</v>
      </c>
    </row>
    <row r="519" customHeight="1" spans="1:4">
      <c r="A519" s="155" t="s">
        <v>75</v>
      </c>
      <c r="B519" s="211">
        <v>0</v>
      </c>
      <c r="C519" s="211">
        <v>0</v>
      </c>
      <c r="D519" s="269" t="e">
        <f t="shared" si="8"/>
        <v>#DIV/0!</v>
      </c>
    </row>
    <row r="520" customHeight="1" spans="1:4">
      <c r="A520" s="155" t="s">
        <v>76</v>
      </c>
      <c r="B520" s="211">
        <v>0</v>
      </c>
      <c r="C520" s="211">
        <v>0</v>
      </c>
      <c r="D520" s="269" t="e">
        <f t="shared" si="8"/>
        <v>#DIV/0!</v>
      </c>
    </row>
    <row r="521" customHeight="1" spans="1:4">
      <c r="A521" s="155" t="s">
        <v>420</v>
      </c>
      <c r="B521" s="211">
        <v>0</v>
      </c>
      <c r="C521" s="211">
        <v>0</v>
      </c>
      <c r="D521" s="269" t="e">
        <f t="shared" si="8"/>
        <v>#DIV/0!</v>
      </c>
    </row>
    <row r="522" customHeight="1" spans="1:4">
      <c r="A522" s="155" t="s">
        <v>421</v>
      </c>
      <c r="B522" s="211">
        <v>0</v>
      </c>
      <c r="C522" s="211">
        <v>0</v>
      </c>
      <c r="D522" s="269" t="e">
        <f t="shared" si="8"/>
        <v>#DIV/0!</v>
      </c>
    </row>
    <row r="523" customHeight="1" spans="1:4">
      <c r="A523" s="155" t="s">
        <v>422</v>
      </c>
      <c r="B523" s="211">
        <v>0</v>
      </c>
      <c r="C523" s="211">
        <v>0</v>
      </c>
      <c r="D523" s="269" t="e">
        <f t="shared" si="8"/>
        <v>#DIV/0!</v>
      </c>
    </row>
    <row r="524" customHeight="1" spans="1:4">
      <c r="A524" s="155" t="s">
        <v>423</v>
      </c>
      <c r="B524" s="211">
        <v>0</v>
      </c>
      <c r="C524" s="211">
        <v>0</v>
      </c>
      <c r="D524" s="269" t="e">
        <f t="shared" si="8"/>
        <v>#DIV/0!</v>
      </c>
    </row>
    <row r="525" customHeight="1" spans="1:4">
      <c r="A525" s="155" t="s">
        <v>424</v>
      </c>
      <c r="B525" s="211">
        <v>171</v>
      </c>
      <c r="C525" s="211">
        <v>188</v>
      </c>
      <c r="D525" s="269">
        <f t="shared" si="8"/>
        <v>1.09941520467836</v>
      </c>
    </row>
    <row r="526" customHeight="1" spans="1:4">
      <c r="A526" s="155" t="s">
        <v>425</v>
      </c>
      <c r="B526" s="211">
        <v>0</v>
      </c>
      <c r="C526" s="211">
        <v>0</v>
      </c>
      <c r="D526" s="269" t="e">
        <f t="shared" si="8"/>
        <v>#DIV/0!</v>
      </c>
    </row>
    <row r="527" customHeight="1" spans="1:4">
      <c r="A527" s="155" t="s">
        <v>426</v>
      </c>
      <c r="B527" s="211">
        <v>3</v>
      </c>
      <c r="C527" s="211">
        <v>3</v>
      </c>
      <c r="D527" s="269">
        <f t="shared" si="8"/>
        <v>1</v>
      </c>
    </row>
    <row r="528" customHeight="1" spans="1:4">
      <c r="A528" s="155" t="s">
        <v>427</v>
      </c>
      <c r="B528" s="211">
        <f>SUM(B529:B536)</f>
        <v>103</v>
      </c>
      <c r="C528" s="211">
        <f>SUM(C529:C536)</f>
        <v>113</v>
      </c>
      <c r="D528" s="269">
        <f t="shared" si="8"/>
        <v>1.09708737864078</v>
      </c>
    </row>
    <row r="529" customHeight="1" spans="1:4">
      <c r="A529" s="155" t="s">
        <v>74</v>
      </c>
      <c r="B529" s="211">
        <v>0</v>
      </c>
      <c r="C529" s="211">
        <v>0</v>
      </c>
      <c r="D529" s="269" t="e">
        <f t="shared" si="8"/>
        <v>#DIV/0!</v>
      </c>
    </row>
    <row r="530" customHeight="1" spans="1:4">
      <c r="A530" s="155" t="s">
        <v>75</v>
      </c>
      <c r="B530" s="211">
        <v>0</v>
      </c>
      <c r="C530" s="211">
        <v>0</v>
      </c>
      <c r="D530" s="269" t="e">
        <f t="shared" si="8"/>
        <v>#DIV/0!</v>
      </c>
    </row>
    <row r="531" customHeight="1" spans="1:4">
      <c r="A531" s="155" t="s">
        <v>76</v>
      </c>
      <c r="B531" s="211">
        <v>0</v>
      </c>
      <c r="C531" s="211">
        <v>0</v>
      </c>
      <c r="D531" s="269" t="e">
        <f t="shared" si="8"/>
        <v>#DIV/0!</v>
      </c>
    </row>
    <row r="532" customHeight="1" spans="1:4">
      <c r="A532" s="155" t="s">
        <v>428</v>
      </c>
      <c r="B532" s="211">
        <v>50</v>
      </c>
      <c r="C532" s="211">
        <v>55</v>
      </c>
      <c r="D532" s="269">
        <f t="shared" si="8"/>
        <v>1.1</v>
      </c>
    </row>
    <row r="533" customHeight="1" spans="1:4">
      <c r="A533" s="155" t="s">
        <v>429</v>
      </c>
      <c r="B533" s="211">
        <v>0</v>
      </c>
      <c r="C533" s="211">
        <v>0</v>
      </c>
      <c r="D533" s="269" t="e">
        <f t="shared" si="8"/>
        <v>#DIV/0!</v>
      </c>
    </row>
    <row r="534" customHeight="1" spans="1:4">
      <c r="A534" s="155" t="s">
        <v>430</v>
      </c>
      <c r="B534" s="211">
        <v>0</v>
      </c>
      <c r="C534" s="211">
        <v>0</v>
      </c>
      <c r="D534" s="269" t="e">
        <f t="shared" si="8"/>
        <v>#DIV/0!</v>
      </c>
    </row>
    <row r="535" customHeight="1" spans="1:4">
      <c r="A535" s="155" t="s">
        <v>431</v>
      </c>
      <c r="B535" s="211">
        <v>0</v>
      </c>
      <c r="C535" s="211">
        <v>0</v>
      </c>
      <c r="D535" s="269" t="e">
        <f t="shared" si="8"/>
        <v>#DIV/0!</v>
      </c>
    </row>
    <row r="536" customHeight="1" spans="1:4">
      <c r="A536" s="155" t="s">
        <v>432</v>
      </c>
      <c r="B536" s="211">
        <v>53</v>
      </c>
      <c r="C536" s="211">
        <v>58</v>
      </c>
      <c r="D536" s="269">
        <f t="shared" si="8"/>
        <v>1.09433962264151</v>
      </c>
    </row>
    <row r="537" customHeight="1" spans="1:4">
      <c r="A537" s="155" t="s">
        <v>433</v>
      </c>
      <c r="B537" s="211">
        <f>SUM(B538:B544)</f>
        <v>396</v>
      </c>
      <c r="C537" s="211">
        <f>SUM(C538:C544)</f>
        <v>436</v>
      </c>
      <c r="D537" s="269">
        <f t="shared" si="8"/>
        <v>1.1010101010101</v>
      </c>
    </row>
    <row r="538" customHeight="1" spans="1:4">
      <c r="A538" s="155" t="s">
        <v>74</v>
      </c>
      <c r="B538" s="211">
        <v>97</v>
      </c>
      <c r="C538" s="211">
        <v>107</v>
      </c>
      <c r="D538" s="269">
        <f t="shared" si="8"/>
        <v>1.10309278350515</v>
      </c>
    </row>
    <row r="539" customHeight="1" spans="1:4">
      <c r="A539" s="155" t="s">
        <v>75</v>
      </c>
      <c r="B539" s="211">
        <v>0</v>
      </c>
      <c r="C539" s="211">
        <v>0</v>
      </c>
      <c r="D539" s="269" t="e">
        <f t="shared" si="8"/>
        <v>#DIV/0!</v>
      </c>
    </row>
    <row r="540" customHeight="1" spans="1:4">
      <c r="A540" s="155" t="s">
        <v>76</v>
      </c>
      <c r="B540" s="211">
        <v>0</v>
      </c>
      <c r="C540" s="211">
        <v>0</v>
      </c>
      <c r="D540" s="269" t="e">
        <f t="shared" si="8"/>
        <v>#DIV/0!</v>
      </c>
    </row>
    <row r="541" customHeight="1" spans="1:4">
      <c r="A541" s="155" t="s">
        <v>434</v>
      </c>
      <c r="B541" s="211">
        <v>0</v>
      </c>
      <c r="C541" s="211">
        <v>0</v>
      </c>
      <c r="D541" s="269" t="e">
        <f t="shared" si="8"/>
        <v>#DIV/0!</v>
      </c>
    </row>
    <row r="542" customHeight="1" spans="1:4">
      <c r="A542" s="155" t="s">
        <v>435</v>
      </c>
      <c r="B542" s="211">
        <v>0</v>
      </c>
      <c r="C542" s="211">
        <v>0</v>
      </c>
      <c r="D542" s="269" t="e">
        <f t="shared" si="8"/>
        <v>#DIV/0!</v>
      </c>
    </row>
    <row r="543" customHeight="1" spans="1:4">
      <c r="A543" s="155" t="s">
        <v>436</v>
      </c>
      <c r="B543" s="211">
        <v>288</v>
      </c>
      <c r="C543" s="211">
        <v>317</v>
      </c>
      <c r="D543" s="269">
        <f t="shared" si="8"/>
        <v>1.10069444444444</v>
      </c>
    </row>
    <row r="544" customHeight="1" spans="1:4">
      <c r="A544" s="155" t="s">
        <v>437</v>
      </c>
      <c r="B544" s="211">
        <v>11</v>
      </c>
      <c r="C544" s="211">
        <v>12</v>
      </c>
      <c r="D544" s="269">
        <f t="shared" si="8"/>
        <v>1.09090909090909</v>
      </c>
    </row>
    <row r="545" customHeight="1" spans="1:4">
      <c r="A545" s="155" t="s">
        <v>438</v>
      </c>
      <c r="B545" s="211">
        <f>SUM(B546:B548)</f>
        <v>53</v>
      </c>
      <c r="C545" s="211">
        <f>SUM(C546:C548)</f>
        <v>58</v>
      </c>
      <c r="D545" s="269">
        <f t="shared" si="8"/>
        <v>1.09433962264151</v>
      </c>
    </row>
    <row r="546" customHeight="1" spans="1:4">
      <c r="A546" s="155" t="s">
        <v>439</v>
      </c>
      <c r="B546" s="211">
        <v>0</v>
      </c>
      <c r="C546" s="211">
        <v>0</v>
      </c>
      <c r="D546" s="269" t="e">
        <f t="shared" si="8"/>
        <v>#DIV/0!</v>
      </c>
    </row>
    <row r="547" customHeight="1" spans="1:4">
      <c r="A547" s="155" t="s">
        <v>440</v>
      </c>
      <c r="B547" s="211">
        <v>0</v>
      </c>
      <c r="C547" s="211">
        <v>0</v>
      </c>
      <c r="D547" s="269" t="e">
        <f t="shared" si="8"/>
        <v>#DIV/0!</v>
      </c>
    </row>
    <row r="548" customHeight="1" spans="1:4">
      <c r="A548" s="155" t="s">
        <v>441</v>
      </c>
      <c r="B548" s="211">
        <v>53</v>
      </c>
      <c r="C548" s="211">
        <v>58</v>
      </c>
      <c r="D548" s="269">
        <f t="shared" si="8"/>
        <v>1.09433962264151</v>
      </c>
    </row>
    <row r="549" customHeight="1" spans="1:4">
      <c r="A549" s="155" t="s">
        <v>442</v>
      </c>
      <c r="B549" s="211">
        <f>SUM(B550,B569,B577,B579,B588,B592,B602,B611,B618,B626,B635,B640,B643,B646,B649,B652,B655,B659,B663,B671,B674)</f>
        <v>29592</v>
      </c>
      <c r="C549" s="211">
        <f>SUM(C550,C569,C577,C579,C588,C592,C602,C611,C618,C626,C635,C640,C643,C646,C649,C652,C655,C659,C663,C671,C674)</f>
        <v>32554</v>
      </c>
      <c r="D549" s="269">
        <f t="shared" si="8"/>
        <v>1.10009462016761</v>
      </c>
    </row>
    <row r="550" customHeight="1" spans="1:4">
      <c r="A550" s="155" t="s">
        <v>443</v>
      </c>
      <c r="B550" s="211">
        <f>SUM(B551:B568)</f>
        <v>975</v>
      </c>
      <c r="C550" s="211">
        <f>SUM(C551:C568)</f>
        <v>1073</v>
      </c>
      <c r="D550" s="269">
        <f t="shared" si="8"/>
        <v>1.10051282051282</v>
      </c>
    </row>
    <row r="551" customHeight="1" spans="1:4">
      <c r="A551" s="155" t="s">
        <v>74</v>
      </c>
      <c r="B551" s="211">
        <v>469</v>
      </c>
      <c r="C551" s="211">
        <v>516</v>
      </c>
      <c r="D551" s="269">
        <f t="shared" si="8"/>
        <v>1.1002132196162</v>
      </c>
    </row>
    <row r="552" customHeight="1" spans="1:4">
      <c r="A552" s="155" t="s">
        <v>75</v>
      </c>
      <c r="B552" s="211">
        <v>0</v>
      </c>
      <c r="C552" s="211">
        <v>0</v>
      </c>
      <c r="D552" s="269" t="e">
        <f t="shared" si="8"/>
        <v>#DIV/0!</v>
      </c>
    </row>
    <row r="553" customHeight="1" spans="1:4">
      <c r="A553" s="155" t="s">
        <v>76</v>
      </c>
      <c r="B553" s="211">
        <v>0</v>
      </c>
      <c r="C553" s="211">
        <v>0</v>
      </c>
      <c r="D553" s="269" t="e">
        <f t="shared" si="8"/>
        <v>#DIV/0!</v>
      </c>
    </row>
    <row r="554" customHeight="1" spans="1:4">
      <c r="A554" s="155" t="s">
        <v>444</v>
      </c>
      <c r="B554" s="211">
        <v>0</v>
      </c>
      <c r="C554" s="211">
        <v>0</v>
      </c>
      <c r="D554" s="269" t="e">
        <f t="shared" si="8"/>
        <v>#DIV/0!</v>
      </c>
    </row>
    <row r="555" customHeight="1" spans="1:4">
      <c r="A555" s="155" t="s">
        <v>445</v>
      </c>
      <c r="B555" s="211">
        <v>0</v>
      </c>
      <c r="C555" s="211">
        <v>0</v>
      </c>
      <c r="D555" s="269" t="e">
        <f t="shared" si="8"/>
        <v>#DIV/0!</v>
      </c>
    </row>
    <row r="556" customHeight="1" spans="1:4">
      <c r="A556" s="155" t="s">
        <v>446</v>
      </c>
      <c r="B556" s="211">
        <v>208</v>
      </c>
      <c r="C556" s="211">
        <v>229</v>
      </c>
      <c r="D556" s="269">
        <f t="shared" si="8"/>
        <v>1.10096153846154</v>
      </c>
    </row>
    <row r="557" customHeight="1" spans="1:4">
      <c r="A557" s="155" t="s">
        <v>447</v>
      </c>
      <c r="B557" s="211">
        <v>8</v>
      </c>
      <c r="C557" s="211">
        <v>9</v>
      </c>
      <c r="D557" s="269">
        <f t="shared" si="8"/>
        <v>1.125</v>
      </c>
    </row>
    <row r="558" customHeight="1" spans="1:4">
      <c r="A558" s="155" t="s">
        <v>115</v>
      </c>
      <c r="B558" s="211">
        <v>0</v>
      </c>
      <c r="C558" s="211">
        <v>0</v>
      </c>
      <c r="D558" s="269" t="e">
        <f t="shared" si="8"/>
        <v>#DIV/0!</v>
      </c>
    </row>
    <row r="559" customHeight="1" spans="1:4">
      <c r="A559" s="155" t="s">
        <v>448</v>
      </c>
      <c r="B559" s="211">
        <v>252</v>
      </c>
      <c r="C559" s="211">
        <v>277</v>
      </c>
      <c r="D559" s="269">
        <f t="shared" si="8"/>
        <v>1.09920634920635</v>
      </c>
    </row>
    <row r="560" customHeight="1" spans="1:4">
      <c r="A560" s="155" t="s">
        <v>449</v>
      </c>
      <c r="B560" s="211">
        <v>0</v>
      </c>
      <c r="C560" s="211">
        <v>0</v>
      </c>
      <c r="D560" s="269" t="e">
        <f t="shared" si="8"/>
        <v>#DIV/0!</v>
      </c>
    </row>
    <row r="561" customHeight="1" spans="1:4">
      <c r="A561" s="155" t="s">
        <v>450</v>
      </c>
      <c r="B561" s="211">
        <v>0</v>
      </c>
      <c r="C561" s="211">
        <v>0</v>
      </c>
      <c r="D561" s="269" t="e">
        <f t="shared" si="8"/>
        <v>#DIV/0!</v>
      </c>
    </row>
    <row r="562" customHeight="1" spans="1:4">
      <c r="A562" s="155" t="s">
        <v>451</v>
      </c>
      <c r="B562" s="211">
        <v>0</v>
      </c>
      <c r="C562" s="211">
        <v>0</v>
      </c>
      <c r="D562" s="269" t="e">
        <f t="shared" si="8"/>
        <v>#DIV/0!</v>
      </c>
    </row>
    <row r="563" customHeight="1" spans="1:4">
      <c r="A563" s="155" t="s">
        <v>452</v>
      </c>
      <c r="B563" s="211">
        <v>0</v>
      </c>
      <c r="C563" s="211">
        <v>0</v>
      </c>
      <c r="D563" s="269" t="e">
        <f t="shared" si="8"/>
        <v>#DIV/0!</v>
      </c>
    </row>
    <row r="564" customHeight="1" spans="1:4">
      <c r="A564" s="155" t="s">
        <v>453</v>
      </c>
      <c r="B564" s="211">
        <v>0</v>
      </c>
      <c r="C564" s="211">
        <v>0</v>
      </c>
      <c r="D564" s="269" t="e">
        <f t="shared" si="8"/>
        <v>#DIV/0!</v>
      </c>
    </row>
    <row r="565" customHeight="1" spans="1:4">
      <c r="A565" s="155" t="s">
        <v>454</v>
      </c>
      <c r="B565" s="211">
        <v>0</v>
      </c>
      <c r="C565" s="211">
        <v>0</v>
      </c>
      <c r="D565" s="269" t="e">
        <f t="shared" si="8"/>
        <v>#DIV/0!</v>
      </c>
    </row>
    <row r="566" customHeight="1" spans="1:4">
      <c r="A566" s="155" t="s">
        <v>455</v>
      </c>
      <c r="B566" s="211">
        <v>0</v>
      </c>
      <c r="C566" s="211">
        <v>0</v>
      </c>
      <c r="D566" s="269" t="e">
        <f t="shared" si="8"/>
        <v>#DIV/0!</v>
      </c>
    </row>
    <row r="567" customHeight="1" spans="1:4">
      <c r="A567" s="155" t="s">
        <v>83</v>
      </c>
      <c r="B567" s="211">
        <v>0</v>
      </c>
      <c r="C567" s="211">
        <v>0</v>
      </c>
      <c r="D567" s="269" t="e">
        <f t="shared" si="8"/>
        <v>#DIV/0!</v>
      </c>
    </row>
    <row r="568" customHeight="1" spans="1:4">
      <c r="A568" s="155" t="s">
        <v>456</v>
      </c>
      <c r="B568" s="211">
        <v>38</v>
      </c>
      <c r="C568" s="211">
        <v>42</v>
      </c>
      <c r="D568" s="269">
        <f t="shared" si="8"/>
        <v>1.10526315789474</v>
      </c>
    </row>
    <row r="569" customHeight="1" spans="1:4">
      <c r="A569" s="155" t="s">
        <v>457</v>
      </c>
      <c r="B569" s="211">
        <f>SUM(B570:B576)</f>
        <v>343</v>
      </c>
      <c r="C569" s="211">
        <f>SUM(C570:C576)</f>
        <v>377</v>
      </c>
      <c r="D569" s="269">
        <f t="shared" si="8"/>
        <v>1.09912536443149</v>
      </c>
    </row>
    <row r="570" customHeight="1" spans="1:4">
      <c r="A570" s="155" t="s">
        <v>74</v>
      </c>
      <c r="B570" s="211">
        <v>253</v>
      </c>
      <c r="C570" s="211">
        <v>278</v>
      </c>
      <c r="D570" s="269">
        <f t="shared" si="8"/>
        <v>1.09881422924901</v>
      </c>
    </row>
    <row r="571" customHeight="1" spans="1:4">
      <c r="A571" s="155" t="s">
        <v>75</v>
      </c>
      <c r="B571" s="211">
        <v>30</v>
      </c>
      <c r="C571" s="211">
        <v>33</v>
      </c>
      <c r="D571" s="269">
        <f t="shared" si="8"/>
        <v>1.1</v>
      </c>
    </row>
    <row r="572" customHeight="1" spans="1:4">
      <c r="A572" s="155" t="s">
        <v>76</v>
      </c>
      <c r="B572" s="211">
        <v>0</v>
      </c>
      <c r="C572" s="211">
        <v>0</v>
      </c>
      <c r="D572" s="269" t="e">
        <f t="shared" si="8"/>
        <v>#DIV/0!</v>
      </c>
    </row>
    <row r="573" customHeight="1" spans="1:4">
      <c r="A573" s="155" t="s">
        <v>458</v>
      </c>
      <c r="B573" s="211">
        <v>0</v>
      </c>
      <c r="C573" s="211">
        <v>0</v>
      </c>
      <c r="D573" s="269" t="e">
        <f t="shared" si="8"/>
        <v>#DIV/0!</v>
      </c>
    </row>
    <row r="574" customHeight="1" spans="1:4">
      <c r="A574" s="155" t="s">
        <v>459</v>
      </c>
      <c r="B574" s="211">
        <v>0</v>
      </c>
      <c r="C574" s="211">
        <v>0</v>
      </c>
      <c r="D574" s="269" t="e">
        <f t="shared" si="8"/>
        <v>#DIV/0!</v>
      </c>
    </row>
    <row r="575" customHeight="1" spans="1:4">
      <c r="A575" s="155" t="s">
        <v>460</v>
      </c>
      <c r="B575" s="211">
        <v>16</v>
      </c>
      <c r="C575" s="211">
        <v>18</v>
      </c>
      <c r="D575" s="269">
        <f t="shared" si="8"/>
        <v>1.125</v>
      </c>
    </row>
    <row r="576" customHeight="1" spans="1:4">
      <c r="A576" s="155" t="s">
        <v>461</v>
      </c>
      <c r="B576" s="211">
        <v>44</v>
      </c>
      <c r="C576" s="211">
        <v>48</v>
      </c>
      <c r="D576" s="269">
        <f t="shared" si="8"/>
        <v>1.09090909090909</v>
      </c>
    </row>
    <row r="577" customHeight="1" spans="1:4">
      <c r="A577" s="155" t="s">
        <v>462</v>
      </c>
      <c r="B577" s="211">
        <f>B578</f>
        <v>0</v>
      </c>
      <c r="C577" s="211">
        <f>C578</f>
        <v>0</v>
      </c>
      <c r="D577" s="269" t="e">
        <f t="shared" si="8"/>
        <v>#DIV/0!</v>
      </c>
    </row>
    <row r="578" customHeight="1" spans="1:4">
      <c r="A578" s="155" t="s">
        <v>463</v>
      </c>
      <c r="B578" s="211">
        <v>0</v>
      </c>
      <c r="C578" s="211">
        <v>0</v>
      </c>
      <c r="D578" s="269" t="e">
        <f t="shared" si="8"/>
        <v>#DIV/0!</v>
      </c>
    </row>
    <row r="579" customHeight="1" spans="1:4">
      <c r="A579" s="155" t="s">
        <v>464</v>
      </c>
      <c r="B579" s="211">
        <f>SUM(B580:B587)</f>
        <v>12329</v>
      </c>
      <c r="C579" s="211">
        <f>SUM(C580:C587)</f>
        <v>13562</v>
      </c>
      <c r="D579" s="269">
        <f t="shared" si="8"/>
        <v>1.1000081109579</v>
      </c>
    </row>
    <row r="580" customHeight="1" spans="1:4">
      <c r="A580" s="155" t="s">
        <v>465</v>
      </c>
      <c r="B580" s="211">
        <v>840</v>
      </c>
      <c r="C580" s="211">
        <v>924</v>
      </c>
      <c r="D580" s="269">
        <f t="shared" si="8"/>
        <v>1.1</v>
      </c>
    </row>
    <row r="581" customHeight="1" spans="1:4">
      <c r="A581" s="155" t="s">
        <v>466</v>
      </c>
      <c r="B581" s="211">
        <v>2445</v>
      </c>
      <c r="C581" s="211">
        <v>2690</v>
      </c>
      <c r="D581" s="269">
        <f t="shared" si="8"/>
        <v>1.10020449897751</v>
      </c>
    </row>
    <row r="582" customHeight="1" spans="1:4">
      <c r="A582" s="155" t="s">
        <v>467</v>
      </c>
      <c r="B582" s="211">
        <v>0</v>
      </c>
      <c r="C582" s="211">
        <v>0</v>
      </c>
      <c r="D582" s="269" t="e">
        <f t="shared" ref="D582:D645" si="9">C582/B582</f>
        <v>#DIV/0!</v>
      </c>
    </row>
    <row r="583" customHeight="1" spans="1:4">
      <c r="A583" s="155" t="s">
        <v>468</v>
      </c>
      <c r="B583" s="211">
        <v>2581</v>
      </c>
      <c r="C583" s="211">
        <v>2839</v>
      </c>
      <c r="D583" s="269">
        <f t="shared" si="9"/>
        <v>1.09996125532739</v>
      </c>
    </row>
    <row r="584" customHeight="1" spans="1:4">
      <c r="A584" s="155" t="s">
        <v>469</v>
      </c>
      <c r="B584" s="211"/>
      <c r="C584" s="211">
        <v>0</v>
      </c>
      <c r="D584" s="269" t="e">
        <f t="shared" si="9"/>
        <v>#DIV/0!</v>
      </c>
    </row>
    <row r="585" customHeight="1" spans="1:4">
      <c r="A585" s="155" t="s">
        <v>470</v>
      </c>
      <c r="B585" s="211">
        <v>5819</v>
      </c>
      <c r="C585" s="211">
        <v>6401</v>
      </c>
      <c r="D585" s="269">
        <f t="shared" si="9"/>
        <v>1.10001718508335</v>
      </c>
    </row>
    <row r="586" customHeight="1" spans="1:4">
      <c r="A586" s="155" t="s">
        <v>471</v>
      </c>
      <c r="B586" s="211">
        <v>550</v>
      </c>
      <c r="C586" s="211">
        <v>605</v>
      </c>
      <c r="D586" s="269">
        <f t="shared" si="9"/>
        <v>1.1</v>
      </c>
    </row>
    <row r="587" customHeight="1" spans="1:4">
      <c r="A587" s="155" t="s">
        <v>472</v>
      </c>
      <c r="B587" s="211">
        <v>94</v>
      </c>
      <c r="C587" s="211">
        <v>103</v>
      </c>
      <c r="D587" s="269">
        <f t="shared" si="9"/>
        <v>1.09574468085106</v>
      </c>
    </row>
    <row r="588" customHeight="1" spans="1:4">
      <c r="A588" s="155" t="s">
        <v>473</v>
      </c>
      <c r="B588" s="211">
        <f>SUM(B589:B591)</f>
        <v>0</v>
      </c>
      <c r="C588" s="211">
        <f>SUM(C589:C591)</f>
        <v>0</v>
      </c>
      <c r="D588" s="269" t="e">
        <f t="shared" si="9"/>
        <v>#DIV/0!</v>
      </c>
    </row>
    <row r="589" customHeight="1" spans="1:4">
      <c r="A589" s="155" t="s">
        <v>474</v>
      </c>
      <c r="B589" s="211">
        <v>0</v>
      </c>
      <c r="C589" s="211">
        <v>0</v>
      </c>
      <c r="D589" s="269" t="e">
        <f t="shared" si="9"/>
        <v>#DIV/0!</v>
      </c>
    </row>
    <row r="590" customHeight="1" spans="1:4">
      <c r="A590" s="155" t="s">
        <v>475</v>
      </c>
      <c r="B590" s="211">
        <v>0</v>
      </c>
      <c r="C590" s="211">
        <v>0</v>
      </c>
      <c r="D590" s="269" t="e">
        <f t="shared" si="9"/>
        <v>#DIV/0!</v>
      </c>
    </row>
    <row r="591" customHeight="1" spans="1:4">
      <c r="A591" s="155" t="s">
        <v>476</v>
      </c>
      <c r="B591" s="211">
        <v>0</v>
      </c>
      <c r="C591" s="211">
        <v>0</v>
      </c>
      <c r="D591" s="269" t="e">
        <f t="shared" si="9"/>
        <v>#DIV/0!</v>
      </c>
    </row>
    <row r="592" customHeight="1" spans="1:4">
      <c r="A592" s="155" t="s">
        <v>477</v>
      </c>
      <c r="B592" s="211">
        <f>SUM(B593:B601)</f>
        <v>1245</v>
      </c>
      <c r="C592" s="211">
        <f>SUM(C593:C601)</f>
        <v>1370</v>
      </c>
      <c r="D592" s="269">
        <f t="shared" si="9"/>
        <v>1.1004016064257</v>
      </c>
    </row>
    <row r="593" customHeight="1" spans="1:4">
      <c r="A593" s="155" t="s">
        <v>478</v>
      </c>
      <c r="B593" s="211">
        <v>0</v>
      </c>
      <c r="C593" s="211">
        <v>0</v>
      </c>
      <c r="D593" s="269" t="e">
        <f t="shared" si="9"/>
        <v>#DIV/0!</v>
      </c>
    </row>
    <row r="594" customHeight="1" spans="1:4">
      <c r="A594" s="155" t="s">
        <v>479</v>
      </c>
      <c r="B594" s="211">
        <v>0</v>
      </c>
      <c r="C594" s="211">
        <v>0</v>
      </c>
      <c r="D594" s="269" t="e">
        <f t="shared" si="9"/>
        <v>#DIV/0!</v>
      </c>
    </row>
    <row r="595" customHeight="1" spans="1:4">
      <c r="A595" s="155" t="s">
        <v>480</v>
      </c>
      <c r="B595" s="211">
        <v>0</v>
      </c>
      <c r="C595" s="211">
        <v>0</v>
      </c>
      <c r="D595" s="269" t="e">
        <f t="shared" si="9"/>
        <v>#DIV/0!</v>
      </c>
    </row>
    <row r="596" customHeight="1" spans="1:4">
      <c r="A596" s="155" t="s">
        <v>481</v>
      </c>
      <c r="B596" s="211">
        <v>0</v>
      </c>
      <c r="C596" s="211">
        <v>0</v>
      </c>
      <c r="D596" s="269" t="e">
        <f t="shared" si="9"/>
        <v>#DIV/0!</v>
      </c>
    </row>
    <row r="597" customHeight="1" spans="1:4">
      <c r="A597" s="155" t="s">
        <v>482</v>
      </c>
      <c r="B597" s="211">
        <v>0</v>
      </c>
      <c r="C597" s="211">
        <v>0</v>
      </c>
      <c r="D597" s="269" t="e">
        <f t="shared" si="9"/>
        <v>#DIV/0!</v>
      </c>
    </row>
    <row r="598" customHeight="1" spans="1:4">
      <c r="A598" s="155" t="s">
        <v>483</v>
      </c>
      <c r="B598" s="211">
        <v>0</v>
      </c>
      <c r="C598" s="211">
        <v>0</v>
      </c>
      <c r="D598" s="269" t="e">
        <f t="shared" si="9"/>
        <v>#DIV/0!</v>
      </c>
    </row>
    <row r="599" customHeight="1" spans="1:4">
      <c r="A599" s="155" t="s">
        <v>484</v>
      </c>
      <c r="B599" s="211">
        <v>0</v>
      </c>
      <c r="C599" s="211">
        <v>0</v>
      </c>
      <c r="D599" s="269" t="e">
        <f t="shared" si="9"/>
        <v>#DIV/0!</v>
      </c>
    </row>
    <row r="600" customHeight="1" spans="1:4">
      <c r="A600" s="155" t="s">
        <v>485</v>
      </c>
      <c r="B600" s="211">
        <v>0</v>
      </c>
      <c r="C600" s="211">
        <v>0</v>
      </c>
      <c r="D600" s="269" t="e">
        <f t="shared" si="9"/>
        <v>#DIV/0!</v>
      </c>
    </row>
    <row r="601" customHeight="1" spans="1:4">
      <c r="A601" s="155" t="s">
        <v>486</v>
      </c>
      <c r="B601" s="211">
        <v>1245</v>
      </c>
      <c r="C601" s="211">
        <v>1370</v>
      </c>
      <c r="D601" s="269">
        <f t="shared" si="9"/>
        <v>1.1004016064257</v>
      </c>
    </row>
    <row r="602" customHeight="1" spans="1:4">
      <c r="A602" s="155" t="s">
        <v>487</v>
      </c>
      <c r="B602" s="211">
        <f>SUM(B603:B610)</f>
        <v>1695</v>
      </c>
      <c r="C602" s="211">
        <f>SUM(C603:C610)</f>
        <v>1865</v>
      </c>
      <c r="D602" s="269">
        <f t="shared" si="9"/>
        <v>1.10029498525074</v>
      </c>
    </row>
    <row r="603" customHeight="1" spans="1:4">
      <c r="A603" s="155" t="s">
        <v>488</v>
      </c>
      <c r="B603" s="211">
        <v>546</v>
      </c>
      <c r="C603" s="211">
        <v>601</v>
      </c>
      <c r="D603" s="269">
        <f t="shared" si="9"/>
        <v>1.1007326007326</v>
      </c>
    </row>
    <row r="604" customHeight="1" spans="1:4">
      <c r="A604" s="155" t="s">
        <v>489</v>
      </c>
      <c r="B604" s="211">
        <v>0</v>
      </c>
      <c r="C604" s="211">
        <v>0</v>
      </c>
      <c r="D604" s="269" t="e">
        <f t="shared" si="9"/>
        <v>#DIV/0!</v>
      </c>
    </row>
    <row r="605" customHeight="1" spans="1:4">
      <c r="A605" s="155" t="s">
        <v>490</v>
      </c>
      <c r="B605" s="211">
        <v>0</v>
      </c>
      <c r="C605" s="211">
        <v>0</v>
      </c>
      <c r="D605" s="269" t="e">
        <f t="shared" si="9"/>
        <v>#DIV/0!</v>
      </c>
    </row>
    <row r="606" customHeight="1" spans="1:4">
      <c r="A606" s="155" t="s">
        <v>491</v>
      </c>
      <c r="B606" s="211">
        <v>131</v>
      </c>
      <c r="C606" s="211">
        <v>144</v>
      </c>
      <c r="D606" s="269">
        <f t="shared" si="9"/>
        <v>1.09923664122137</v>
      </c>
    </row>
    <row r="607" customHeight="1" spans="1:4">
      <c r="A607" s="155" t="s">
        <v>492</v>
      </c>
      <c r="B607" s="211">
        <v>0</v>
      </c>
      <c r="C607" s="211">
        <v>0</v>
      </c>
      <c r="D607" s="269" t="e">
        <f t="shared" si="9"/>
        <v>#DIV/0!</v>
      </c>
    </row>
    <row r="608" customHeight="1" spans="1:4">
      <c r="A608" s="155" t="s">
        <v>493</v>
      </c>
      <c r="B608" s="211"/>
      <c r="C608" s="211">
        <v>0</v>
      </c>
      <c r="D608" s="269" t="e">
        <f t="shared" si="9"/>
        <v>#DIV/0!</v>
      </c>
    </row>
    <row r="609" customHeight="1" spans="1:4">
      <c r="A609" s="155" t="s">
        <v>494</v>
      </c>
      <c r="B609" s="211"/>
      <c r="C609" s="211">
        <v>0</v>
      </c>
      <c r="D609" s="269" t="e">
        <f t="shared" si="9"/>
        <v>#DIV/0!</v>
      </c>
    </row>
    <row r="610" customHeight="1" spans="1:4">
      <c r="A610" s="155" t="s">
        <v>495</v>
      </c>
      <c r="B610" s="211">
        <v>1018</v>
      </c>
      <c r="C610" s="211">
        <v>1120</v>
      </c>
      <c r="D610" s="269">
        <f t="shared" si="9"/>
        <v>1.10019646365422</v>
      </c>
    </row>
    <row r="611" customHeight="1" spans="1:4">
      <c r="A611" s="155" t="s">
        <v>496</v>
      </c>
      <c r="B611" s="211">
        <f>SUM(B612:B617)</f>
        <v>298</v>
      </c>
      <c r="C611" s="211">
        <f>SUM(C612:C617)</f>
        <v>328</v>
      </c>
      <c r="D611" s="269">
        <f t="shared" si="9"/>
        <v>1.1006711409396</v>
      </c>
    </row>
    <row r="612" customHeight="1" spans="1:4">
      <c r="A612" s="155" t="s">
        <v>497</v>
      </c>
      <c r="B612" s="211">
        <v>247</v>
      </c>
      <c r="C612" s="211">
        <v>272</v>
      </c>
      <c r="D612" s="269">
        <f t="shared" si="9"/>
        <v>1.10121457489879</v>
      </c>
    </row>
    <row r="613" customHeight="1" spans="1:4">
      <c r="A613" s="155" t="s">
        <v>498</v>
      </c>
      <c r="B613" s="211">
        <v>0</v>
      </c>
      <c r="C613" s="211">
        <v>0</v>
      </c>
      <c r="D613" s="269" t="e">
        <f t="shared" si="9"/>
        <v>#DIV/0!</v>
      </c>
    </row>
    <row r="614" customHeight="1" spans="1:4">
      <c r="A614" s="155" t="s">
        <v>499</v>
      </c>
      <c r="B614" s="211">
        <v>0</v>
      </c>
      <c r="C614" s="211">
        <v>0</v>
      </c>
      <c r="D614" s="269" t="e">
        <f t="shared" si="9"/>
        <v>#DIV/0!</v>
      </c>
    </row>
    <row r="615" customHeight="1" spans="1:4">
      <c r="A615" s="155" t="s">
        <v>500</v>
      </c>
      <c r="B615" s="211">
        <v>0</v>
      </c>
      <c r="C615" s="211">
        <v>0</v>
      </c>
      <c r="D615" s="269" t="e">
        <f t="shared" si="9"/>
        <v>#DIV/0!</v>
      </c>
    </row>
    <row r="616" customHeight="1" spans="1:4">
      <c r="A616" s="155" t="s">
        <v>501</v>
      </c>
      <c r="B616" s="211">
        <v>3</v>
      </c>
      <c r="C616" s="211">
        <v>3</v>
      </c>
      <c r="D616" s="269">
        <f t="shared" si="9"/>
        <v>1</v>
      </c>
    </row>
    <row r="617" customHeight="1" spans="1:4">
      <c r="A617" s="155" t="s">
        <v>502</v>
      </c>
      <c r="B617" s="211">
        <v>48</v>
      </c>
      <c r="C617" s="211">
        <v>53</v>
      </c>
      <c r="D617" s="269">
        <f t="shared" si="9"/>
        <v>1.10416666666667</v>
      </c>
    </row>
    <row r="618" customHeight="1" spans="1:4">
      <c r="A618" s="155" t="s">
        <v>503</v>
      </c>
      <c r="B618" s="211">
        <f>SUM(B619:B625)</f>
        <v>632</v>
      </c>
      <c r="C618" s="211">
        <f>SUM(C619:C625)</f>
        <v>695</v>
      </c>
      <c r="D618" s="269">
        <f t="shared" si="9"/>
        <v>1.0996835443038</v>
      </c>
    </row>
    <row r="619" customHeight="1" spans="1:4">
      <c r="A619" s="155" t="s">
        <v>504</v>
      </c>
      <c r="B619" s="211">
        <v>60</v>
      </c>
      <c r="C619" s="211">
        <v>66</v>
      </c>
      <c r="D619" s="269">
        <f t="shared" si="9"/>
        <v>1.1</v>
      </c>
    </row>
    <row r="620" customHeight="1" spans="1:4">
      <c r="A620" s="155" t="s">
        <v>505</v>
      </c>
      <c r="B620" s="211">
        <v>0</v>
      </c>
      <c r="C620" s="211">
        <v>0</v>
      </c>
      <c r="D620" s="269" t="e">
        <f t="shared" si="9"/>
        <v>#DIV/0!</v>
      </c>
    </row>
    <row r="621" customHeight="1" spans="1:4">
      <c r="A621" s="155" t="s">
        <v>506</v>
      </c>
      <c r="B621" s="211">
        <v>0</v>
      </c>
      <c r="C621" s="211">
        <v>0</v>
      </c>
      <c r="D621" s="269" t="e">
        <f t="shared" si="9"/>
        <v>#DIV/0!</v>
      </c>
    </row>
    <row r="622" customHeight="1" spans="1:4">
      <c r="A622" s="155" t="s">
        <v>507</v>
      </c>
      <c r="B622" s="211">
        <v>572</v>
      </c>
      <c r="C622" s="211">
        <v>629</v>
      </c>
      <c r="D622" s="269">
        <f t="shared" si="9"/>
        <v>1.09965034965035</v>
      </c>
    </row>
    <row r="623" customHeight="1" spans="1:4">
      <c r="A623" s="155" t="s">
        <v>508</v>
      </c>
      <c r="B623" s="211">
        <v>0</v>
      </c>
      <c r="C623" s="211">
        <v>0</v>
      </c>
      <c r="D623" s="269" t="e">
        <f t="shared" si="9"/>
        <v>#DIV/0!</v>
      </c>
    </row>
    <row r="624" customHeight="1" spans="1:4">
      <c r="A624" s="155" t="s">
        <v>509</v>
      </c>
      <c r="B624" s="211">
        <v>0</v>
      </c>
      <c r="C624" s="211">
        <v>0</v>
      </c>
      <c r="D624" s="269" t="e">
        <f t="shared" si="9"/>
        <v>#DIV/0!</v>
      </c>
    </row>
    <row r="625" customHeight="1" spans="1:4">
      <c r="A625" s="155" t="s">
        <v>510</v>
      </c>
      <c r="B625" s="211">
        <v>0</v>
      </c>
      <c r="C625" s="211">
        <v>0</v>
      </c>
      <c r="D625" s="269" t="e">
        <f t="shared" si="9"/>
        <v>#DIV/0!</v>
      </c>
    </row>
    <row r="626" customHeight="1" spans="1:4">
      <c r="A626" s="155" t="s">
        <v>511</v>
      </c>
      <c r="B626" s="211">
        <f>SUM(B627:B634)</f>
        <v>531</v>
      </c>
      <c r="C626" s="211">
        <f>SUM(C627:C634)</f>
        <v>585</v>
      </c>
      <c r="D626" s="269">
        <f t="shared" si="9"/>
        <v>1.10169491525424</v>
      </c>
    </row>
    <row r="627" customHeight="1" spans="1:4">
      <c r="A627" s="155" t="s">
        <v>74</v>
      </c>
      <c r="B627" s="211">
        <v>80</v>
      </c>
      <c r="C627" s="211">
        <v>88</v>
      </c>
      <c r="D627" s="269">
        <f t="shared" si="9"/>
        <v>1.1</v>
      </c>
    </row>
    <row r="628" customHeight="1" spans="1:4">
      <c r="A628" s="155" t="s">
        <v>75</v>
      </c>
      <c r="B628" s="211">
        <v>0</v>
      </c>
      <c r="C628" s="211">
        <v>0</v>
      </c>
      <c r="D628" s="269" t="e">
        <f t="shared" si="9"/>
        <v>#DIV/0!</v>
      </c>
    </row>
    <row r="629" customHeight="1" spans="1:4">
      <c r="A629" s="155" t="s">
        <v>76</v>
      </c>
      <c r="B629" s="211">
        <v>0</v>
      </c>
      <c r="C629" s="211">
        <v>0</v>
      </c>
      <c r="D629" s="269" t="e">
        <f t="shared" si="9"/>
        <v>#DIV/0!</v>
      </c>
    </row>
    <row r="630" customHeight="1" spans="1:4">
      <c r="A630" s="155" t="s">
        <v>512</v>
      </c>
      <c r="B630" s="211">
        <v>77</v>
      </c>
      <c r="C630" s="211">
        <v>85</v>
      </c>
      <c r="D630" s="269">
        <f t="shared" si="9"/>
        <v>1.1038961038961</v>
      </c>
    </row>
    <row r="631" customHeight="1" spans="1:4">
      <c r="A631" s="155" t="s">
        <v>513</v>
      </c>
      <c r="B631" s="211">
        <v>12</v>
      </c>
      <c r="C631" s="211">
        <v>13</v>
      </c>
      <c r="D631" s="269">
        <f t="shared" si="9"/>
        <v>1.08333333333333</v>
      </c>
    </row>
    <row r="632" customHeight="1" spans="1:4">
      <c r="A632" s="155" t="s">
        <v>514</v>
      </c>
      <c r="B632" s="211">
        <v>0</v>
      </c>
      <c r="C632" s="211">
        <v>0</v>
      </c>
      <c r="D632" s="269" t="e">
        <f t="shared" si="9"/>
        <v>#DIV/0!</v>
      </c>
    </row>
    <row r="633" customHeight="1" spans="1:4">
      <c r="A633" s="155" t="s">
        <v>515</v>
      </c>
      <c r="B633" s="211">
        <v>257</v>
      </c>
      <c r="C633" s="211">
        <v>283</v>
      </c>
      <c r="D633" s="269">
        <f t="shared" si="9"/>
        <v>1.1011673151751</v>
      </c>
    </row>
    <row r="634" customHeight="1" spans="1:4">
      <c r="A634" s="155" t="s">
        <v>516</v>
      </c>
      <c r="B634" s="211">
        <v>105</v>
      </c>
      <c r="C634" s="211">
        <v>116</v>
      </c>
      <c r="D634" s="269">
        <f t="shared" si="9"/>
        <v>1.1047619047619</v>
      </c>
    </row>
    <row r="635" customHeight="1" spans="1:4">
      <c r="A635" s="155" t="s">
        <v>517</v>
      </c>
      <c r="B635" s="211">
        <f>SUM(B636:B639)</f>
        <v>4</v>
      </c>
      <c r="C635" s="211">
        <f>SUM(C636:C639)</f>
        <v>4</v>
      </c>
      <c r="D635" s="269">
        <f t="shared" si="9"/>
        <v>1</v>
      </c>
    </row>
    <row r="636" customHeight="1" spans="1:4">
      <c r="A636" s="155" t="s">
        <v>74</v>
      </c>
      <c r="B636" s="211">
        <v>0</v>
      </c>
      <c r="C636" s="211">
        <v>0</v>
      </c>
      <c r="D636" s="269" t="e">
        <f t="shared" si="9"/>
        <v>#DIV/0!</v>
      </c>
    </row>
    <row r="637" customHeight="1" spans="1:4">
      <c r="A637" s="155" t="s">
        <v>75</v>
      </c>
      <c r="B637" s="211">
        <v>0</v>
      </c>
      <c r="C637" s="211">
        <v>0</v>
      </c>
      <c r="D637" s="269" t="e">
        <f t="shared" si="9"/>
        <v>#DIV/0!</v>
      </c>
    </row>
    <row r="638" customHeight="1" spans="1:4">
      <c r="A638" s="155" t="s">
        <v>76</v>
      </c>
      <c r="B638" s="211">
        <v>0</v>
      </c>
      <c r="C638" s="211">
        <v>0</v>
      </c>
      <c r="D638" s="269" t="e">
        <f t="shared" si="9"/>
        <v>#DIV/0!</v>
      </c>
    </row>
    <row r="639" customHeight="1" spans="1:4">
      <c r="A639" s="155" t="s">
        <v>518</v>
      </c>
      <c r="B639" s="211">
        <v>4</v>
      </c>
      <c r="C639" s="211">
        <v>4</v>
      </c>
      <c r="D639" s="269">
        <f t="shared" si="9"/>
        <v>1</v>
      </c>
    </row>
    <row r="640" customHeight="1" spans="1:4">
      <c r="A640" s="155" t="s">
        <v>519</v>
      </c>
      <c r="B640" s="211">
        <f>SUM(B641:B642)</f>
        <v>2396</v>
      </c>
      <c r="C640" s="211">
        <f>SUM(C641:C642)</f>
        <v>2636</v>
      </c>
      <c r="D640" s="269">
        <f t="shared" si="9"/>
        <v>1.10016694490818</v>
      </c>
    </row>
    <row r="641" customHeight="1" spans="1:4">
      <c r="A641" s="155" t="s">
        <v>520</v>
      </c>
      <c r="B641" s="211">
        <v>1126</v>
      </c>
      <c r="C641" s="211">
        <v>1239</v>
      </c>
      <c r="D641" s="269">
        <f t="shared" si="9"/>
        <v>1.10035523978686</v>
      </c>
    </row>
    <row r="642" customHeight="1" spans="1:4">
      <c r="A642" s="155" t="s">
        <v>521</v>
      </c>
      <c r="B642" s="211">
        <v>1270</v>
      </c>
      <c r="C642" s="211">
        <v>1397</v>
      </c>
      <c r="D642" s="269">
        <f t="shared" si="9"/>
        <v>1.1</v>
      </c>
    </row>
    <row r="643" customHeight="1" spans="1:4">
      <c r="A643" s="155" t="s">
        <v>522</v>
      </c>
      <c r="B643" s="211">
        <f>SUM(B644:B645)</f>
        <v>681</v>
      </c>
      <c r="C643" s="211">
        <f>SUM(C644:C645)</f>
        <v>749</v>
      </c>
      <c r="D643" s="269">
        <f t="shared" si="9"/>
        <v>1.09985315712188</v>
      </c>
    </row>
    <row r="644" customHeight="1" spans="1:4">
      <c r="A644" s="155" t="s">
        <v>523</v>
      </c>
      <c r="B644" s="211">
        <v>673</v>
      </c>
      <c r="C644" s="211">
        <v>740</v>
      </c>
      <c r="D644" s="269">
        <f t="shared" si="9"/>
        <v>1.09955423476969</v>
      </c>
    </row>
    <row r="645" customHeight="1" spans="1:4">
      <c r="A645" s="155" t="s">
        <v>524</v>
      </c>
      <c r="B645" s="211">
        <v>8</v>
      </c>
      <c r="C645" s="211">
        <v>9</v>
      </c>
      <c r="D645" s="269">
        <f t="shared" si="9"/>
        <v>1.125</v>
      </c>
    </row>
    <row r="646" customHeight="1" spans="1:4">
      <c r="A646" s="155" t="s">
        <v>525</v>
      </c>
      <c r="B646" s="211">
        <f>SUM(B647:B648)</f>
        <v>773</v>
      </c>
      <c r="C646" s="211">
        <f>SUM(C647:C648)</f>
        <v>851</v>
      </c>
      <c r="D646" s="269">
        <f t="shared" ref="D646:D709" si="10">C646/B646</f>
        <v>1.10090556274256</v>
      </c>
    </row>
    <row r="647" customHeight="1" spans="1:4">
      <c r="A647" s="155" t="s">
        <v>526</v>
      </c>
      <c r="B647" s="211">
        <v>405</v>
      </c>
      <c r="C647" s="211">
        <v>446</v>
      </c>
      <c r="D647" s="269">
        <f t="shared" si="10"/>
        <v>1.10123456790123</v>
      </c>
    </row>
    <row r="648" customHeight="1" spans="1:4">
      <c r="A648" s="155" t="s">
        <v>527</v>
      </c>
      <c r="B648" s="211">
        <v>368</v>
      </c>
      <c r="C648" s="211">
        <v>405</v>
      </c>
      <c r="D648" s="269">
        <f t="shared" si="10"/>
        <v>1.10054347826087</v>
      </c>
    </row>
    <row r="649" customHeight="1" spans="1:4">
      <c r="A649" s="155" t="s">
        <v>528</v>
      </c>
      <c r="B649" s="211">
        <f>SUM(B650:B651)</f>
        <v>0</v>
      </c>
      <c r="C649" s="211">
        <f>SUM(C650:C651)</f>
        <v>0</v>
      </c>
      <c r="D649" s="269" t="e">
        <f t="shared" si="10"/>
        <v>#DIV/0!</v>
      </c>
    </row>
    <row r="650" customHeight="1" spans="1:4">
      <c r="A650" s="155" t="s">
        <v>529</v>
      </c>
      <c r="B650" s="211">
        <v>0</v>
      </c>
      <c r="C650" s="211">
        <v>0</v>
      </c>
      <c r="D650" s="269" t="e">
        <f t="shared" si="10"/>
        <v>#DIV/0!</v>
      </c>
    </row>
    <row r="651" customHeight="1" spans="1:4">
      <c r="A651" s="155" t="s">
        <v>530</v>
      </c>
      <c r="B651" s="211">
        <v>0</v>
      </c>
      <c r="C651" s="211">
        <v>0</v>
      </c>
      <c r="D651" s="269" t="e">
        <f t="shared" si="10"/>
        <v>#DIV/0!</v>
      </c>
    </row>
    <row r="652" customHeight="1" spans="1:4">
      <c r="A652" s="155" t="s">
        <v>531</v>
      </c>
      <c r="B652" s="211">
        <f>SUM(B653:B654)</f>
        <v>183</v>
      </c>
      <c r="C652" s="211">
        <f>SUM(C653:C654)</f>
        <v>201</v>
      </c>
      <c r="D652" s="269">
        <f t="shared" si="10"/>
        <v>1.09836065573771</v>
      </c>
    </row>
    <row r="653" customHeight="1" spans="1:4">
      <c r="A653" s="155" t="s">
        <v>532</v>
      </c>
      <c r="B653" s="211">
        <v>0</v>
      </c>
      <c r="C653" s="211">
        <v>0</v>
      </c>
      <c r="D653" s="269" t="e">
        <f t="shared" si="10"/>
        <v>#DIV/0!</v>
      </c>
    </row>
    <row r="654" customHeight="1" spans="1:4">
      <c r="A654" s="155" t="s">
        <v>533</v>
      </c>
      <c r="B654" s="211">
        <v>183</v>
      </c>
      <c r="C654" s="211">
        <v>201</v>
      </c>
      <c r="D654" s="269">
        <f t="shared" si="10"/>
        <v>1.09836065573771</v>
      </c>
    </row>
    <row r="655" customHeight="1" spans="1:4">
      <c r="A655" s="155" t="s">
        <v>534</v>
      </c>
      <c r="B655" s="211">
        <f>SUM(B656:B658)</f>
        <v>6791</v>
      </c>
      <c r="C655" s="211">
        <f>SUM(C656:C658)</f>
        <v>7470</v>
      </c>
      <c r="D655" s="269">
        <f t="shared" si="10"/>
        <v>1.09998527462818</v>
      </c>
    </row>
    <row r="656" customHeight="1" spans="1:4">
      <c r="A656" s="155" t="s">
        <v>535</v>
      </c>
      <c r="B656" s="211">
        <v>5631</v>
      </c>
      <c r="C656" s="211">
        <v>6194</v>
      </c>
      <c r="D656" s="269">
        <f t="shared" si="10"/>
        <v>1.09998224116498</v>
      </c>
    </row>
    <row r="657" customHeight="1" spans="1:4">
      <c r="A657" s="155" t="s">
        <v>536</v>
      </c>
      <c r="B657" s="211">
        <v>1160</v>
      </c>
      <c r="C657" s="211">
        <v>1276</v>
      </c>
      <c r="D657" s="269">
        <f t="shared" si="10"/>
        <v>1.1</v>
      </c>
    </row>
    <row r="658" customHeight="1" spans="1:4">
      <c r="A658" s="155" t="s">
        <v>537</v>
      </c>
      <c r="B658" s="211">
        <v>0</v>
      </c>
      <c r="C658" s="211">
        <v>0</v>
      </c>
      <c r="D658" s="269" t="e">
        <f t="shared" si="10"/>
        <v>#DIV/0!</v>
      </c>
    </row>
    <row r="659" customHeight="1" spans="1:4">
      <c r="A659" s="155" t="s">
        <v>538</v>
      </c>
      <c r="B659" s="211">
        <f>SUM(B660:B662)</f>
        <v>130</v>
      </c>
      <c r="C659" s="211">
        <f>SUM(C660:C662)</f>
        <v>143</v>
      </c>
      <c r="D659" s="269">
        <f t="shared" si="10"/>
        <v>1.1</v>
      </c>
    </row>
    <row r="660" customHeight="1" spans="1:4">
      <c r="A660" s="155" t="s">
        <v>539</v>
      </c>
      <c r="B660" s="211">
        <v>0</v>
      </c>
      <c r="C660" s="211">
        <v>0</v>
      </c>
      <c r="D660" s="269" t="e">
        <f t="shared" si="10"/>
        <v>#DIV/0!</v>
      </c>
    </row>
    <row r="661" customHeight="1" spans="1:4">
      <c r="A661" s="155" t="s">
        <v>540</v>
      </c>
      <c r="B661" s="211">
        <v>130</v>
      </c>
      <c r="C661" s="211">
        <v>143</v>
      </c>
      <c r="D661" s="269">
        <f t="shared" si="10"/>
        <v>1.1</v>
      </c>
    </row>
    <row r="662" customHeight="1" spans="1:4">
      <c r="A662" s="155" t="s">
        <v>541</v>
      </c>
      <c r="B662" s="211">
        <v>0</v>
      </c>
      <c r="C662" s="211">
        <v>0</v>
      </c>
      <c r="D662" s="269" t="e">
        <f t="shared" si="10"/>
        <v>#DIV/0!</v>
      </c>
    </row>
    <row r="663" customHeight="1" spans="1:4">
      <c r="A663" s="155" t="s">
        <v>542</v>
      </c>
      <c r="B663" s="211">
        <f>SUM(B664:B670)</f>
        <v>134</v>
      </c>
      <c r="C663" s="211">
        <f>SUM(C664:C670)</f>
        <v>148</v>
      </c>
      <c r="D663" s="269">
        <f t="shared" si="10"/>
        <v>1.1044776119403</v>
      </c>
    </row>
    <row r="664" customHeight="1" spans="1:4">
      <c r="A664" s="155" t="s">
        <v>74</v>
      </c>
      <c r="B664" s="211">
        <v>105</v>
      </c>
      <c r="C664" s="211">
        <v>116</v>
      </c>
      <c r="D664" s="269">
        <f t="shared" si="10"/>
        <v>1.1047619047619</v>
      </c>
    </row>
    <row r="665" customHeight="1" spans="1:4">
      <c r="A665" s="155" t="s">
        <v>75</v>
      </c>
      <c r="B665" s="211">
        <v>0</v>
      </c>
      <c r="C665" s="211">
        <v>0</v>
      </c>
      <c r="D665" s="269" t="e">
        <f t="shared" si="10"/>
        <v>#DIV/0!</v>
      </c>
    </row>
    <row r="666" customHeight="1" spans="1:4">
      <c r="A666" s="155" t="s">
        <v>76</v>
      </c>
      <c r="B666" s="211">
        <v>0</v>
      </c>
      <c r="C666" s="211">
        <v>0</v>
      </c>
      <c r="D666" s="269" t="e">
        <f t="shared" si="10"/>
        <v>#DIV/0!</v>
      </c>
    </row>
    <row r="667" customHeight="1" spans="1:4">
      <c r="A667" s="155" t="s">
        <v>543</v>
      </c>
      <c r="B667" s="211">
        <v>26</v>
      </c>
      <c r="C667" s="211">
        <v>29</v>
      </c>
      <c r="D667" s="269">
        <f t="shared" si="10"/>
        <v>1.11538461538462</v>
      </c>
    </row>
    <row r="668" customHeight="1" spans="1:4">
      <c r="A668" s="155" t="s">
        <v>544</v>
      </c>
      <c r="B668" s="211">
        <v>0</v>
      </c>
      <c r="C668" s="211">
        <v>0</v>
      </c>
      <c r="D668" s="269" t="e">
        <f t="shared" si="10"/>
        <v>#DIV/0!</v>
      </c>
    </row>
    <row r="669" customHeight="1" spans="1:4">
      <c r="A669" s="155" t="s">
        <v>83</v>
      </c>
      <c r="B669" s="211">
        <v>0</v>
      </c>
      <c r="C669" s="211">
        <v>0</v>
      </c>
      <c r="D669" s="269" t="e">
        <f t="shared" si="10"/>
        <v>#DIV/0!</v>
      </c>
    </row>
    <row r="670" customHeight="1" spans="1:4">
      <c r="A670" s="155" t="s">
        <v>545</v>
      </c>
      <c r="B670" s="211">
        <v>3</v>
      </c>
      <c r="C670" s="211">
        <v>3</v>
      </c>
      <c r="D670" s="269">
        <f t="shared" si="10"/>
        <v>1</v>
      </c>
    </row>
    <row r="671" customHeight="1" spans="1:4">
      <c r="A671" s="155" t="s">
        <v>546</v>
      </c>
      <c r="B671" s="211">
        <f>SUM(B672:B673)</f>
        <v>0</v>
      </c>
      <c r="C671" s="211">
        <v>0</v>
      </c>
      <c r="D671" s="269" t="e">
        <f t="shared" si="10"/>
        <v>#DIV/0!</v>
      </c>
    </row>
    <row r="672" customHeight="1" spans="1:4">
      <c r="A672" s="155" t="s">
        <v>547</v>
      </c>
      <c r="B672" s="211">
        <v>0</v>
      </c>
      <c r="C672" s="211">
        <v>0</v>
      </c>
      <c r="D672" s="269" t="e">
        <f t="shared" si="10"/>
        <v>#DIV/0!</v>
      </c>
    </row>
    <row r="673" customHeight="1" spans="1:4">
      <c r="A673" s="155" t="s">
        <v>548</v>
      </c>
      <c r="B673" s="211">
        <v>0</v>
      </c>
      <c r="C673" s="211">
        <v>0</v>
      </c>
      <c r="D673" s="269" t="e">
        <f t="shared" si="10"/>
        <v>#DIV/0!</v>
      </c>
    </row>
    <row r="674" customHeight="1" spans="1:4">
      <c r="A674" s="155" t="s">
        <v>549</v>
      </c>
      <c r="B674" s="211">
        <f>B675</f>
        <v>452</v>
      </c>
      <c r="C674" s="211">
        <f>C675</f>
        <v>497</v>
      </c>
      <c r="D674" s="269">
        <f t="shared" si="10"/>
        <v>1.09955752212389</v>
      </c>
    </row>
    <row r="675" customHeight="1" spans="1:4">
      <c r="A675" s="155" t="s">
        <v>550</v>
      </c>
      <c r="B675" s="211">
        <v>452</v>
      </c>
      <c r="C675" s="211">
        <v>497</v>
      </c>
      <c r="D675" s="269">
        <f t="shared" si="10"/>
        <v>1.09955752212389</v>
      </c>
    </row>
    <row r="676" customHeight="1" spans="1:4">
      <c r="A676" s="155" t="s">
        <v>551</v>
      </c>
      <c r="B676" s="211">
        <f>SUM(B677,B682,B697,B701,B713,B716,B720,B725,B729,B733,B736,B745,B747)</f>
        <v>13570</v>
      </c>
      <c r="C676" s="211">
        <f>SUM(C677,C682,C697,C701,C713,C716,C720,C725,C729,C733,C736,C745,C747)</f>
        <v>14930</v>
      </c>
      <c r="D676" s="269">
        <f t="shared" si="10"/>
        <v>1.10022107590273</v>
      </c>
    </row>
    <row r="677" customHeight="1" spans="1:4">
      <c r="A677" s="155" t="s">
        <v>552</v>
      </c>
      <c r="B677" s="211">
        <f>SUM(B678:B681)</f>
        <v>660</v>
      </c>
      <c r="C677" s="211">
        <f>SUM(C678:C681)</f>
        <v>726</v>
      </c>
      <c r="D677" s="269">
        <f t="shared" si="10"/>
        <v>1.1</v>
      </c>
    </row>
    <row r="678" customHeight="1" spans="1:4">
      <c r="A678" s="155" t="s">
        <v>74</v>
      </c>
      <c r="B678" s="211">
        <v>656</v>
      </c>
      <c r="C678" s="211">
        <v>722</v>
      </c>
      <c r="D678" s="269">
        <f t="shared" si="10"/>
        <v>1.10060975609756</v>
      </c>
    </row>
    <row r="679" customHeight="1" spans="1:4">
      <c r="A679" s="155" t="s">
        <v>75</v>
      </c>
      <c r="B679" s="211">
        <v>0</v>
      </c>
      <c r="C679" s="211">
        <v>0</v>
      </c>
      <c r="D679" s="269" t="e">
        <f t="shared" si="10"/>
        <v>#DIV/0!</v>
      </c>
    </row>
    <row r="680" customHeight="1" spans="1:4">
      <c r="A680" s="155" t="s">
        <v>76</v>
      </c>
      <c r="B680" s="211">
        <v>0</v>
      </c>
      <c r="C680" s="211">
        <v>0</v>
      </c>
      <c r="D680" s="269" t="e">
        <f t="shared" si="10"/>
        <v>#DIV/0!</v>
      </c>
    </row>
    <row r="681" customHeight="1" spans="1:4">
      <c r="A681" s="155" t="s">
        <v>553</v>
      </c>
      <c r="B681" s="211">
        <v>4</v>
      </c>
      <c r="C681" s="211">
        <v>4</v>
      </c>
      <c r="D681" s="269">
        <f t="shared" si="10"/>
        <v>1</v>
      </c>
    </row>
    <row r="682" customHeight="1" spans="1:4">
      <c r="A682" s="155" t="s">
        <v>554</v>
      </c>
      <c r="B682" s="211">
        <f>SUM(B683:B696)</f>
        <v>1446</v>
      </c>
      <c r="C682" s="211">
        <f>SUM(C683:C696)</f>
        <v>1590</v>
      </c>
      <c r="D682" s="269">
        <f t="shared" si="10"/>
        <v>1.09958506224066</v>
      </c>
    </row>
    <row r="683" customHeight="1" spans="1:4">
      <c r="A683" s="155" t="s">
        <v>555</v>
      </c>
      <c r="B683" s="211">
        <v>623</v>
      </c>
      <c r="C683" s="211">
        <v>685</v>
      </c>
      <c r="D683" s="269">
        <f t="shared" si="10"/>
        <v>1.09951845906902</v>
      </c>
    </row>
    <row r="684" customHeight="1" spans="1:4">
      <c r="A684" s="155" t="s">
        <v>556</v>
      </c>
      <c r="B684" s="211">
        <v>0</v>
      </c>
      <c r="C684" s="211">
        <v>0</v>
      </c>
      <c r="D684" s="269" t="e">
        <f t="shared" si="10"/>
        <v>#DIV/0!</v>
      </c>
    </row>
    <row r="685" customHeight="1" spans="1:4">
      <c r="A685" s="155" t="s">
        <v>557</v>
      </c>
      <c r="B685" s="211">
        <v>0</v>
      </c>
      <c r="C685" s="211">
        <v>0</v>
      </c>
      <c r="D685" s="269" t="e">
        <f t="shared" si="10"/>
        <v>#DIV/0!</v>
      </c>
    </row>
    <row r="686" customHeight="1" spans="1:4">
      <c r="A686" s="155" t="s">
        <v>558</v>
      </c>
      <c r="B686" s="211">
        <v>0</v>
      </c>
      <c r="C686" s="211">
        <v>0</v>
      </c>
      <c r="D686" s="269" t="e">
        <f t="shared" si="10"/>
        <v>#DIV/0!</v>
      </c>
    </row>
    <row r="687" customHeight="1" spans="1:4">
      <c r="A687" s="155" t="s">
        <v>559</v>
      </c>
      <c r="B687" s="211">
        <v>20</v>
      </c>
      <c r="C687" s="211">
        <v>22</v>
      </c>
      <c r="D687" s="269">
        <f t="shared" si="10"/>
        <v>1.1</v>
      </c>
    </row>
    <row r="688" customHeight="1" spans="1:4">
      <c r="A688" s="155" t="s">
        <v>560</v>
      </c>
      <c r="B688" s="211">
        <v>0</v>
      </c>
      <c r="C688" s="211">
        <v>0</v>
      </c>
      <c r="D688" s="269" t="e">
        <f t="shared" si="10"/>
        <v>#DIV/0!</v>
      </c>
    </row>
    <row r="689" customHeight="1" spans="1:4">
      <c r="A689" s="155" t="s">
        <v>561</v>
      </c>
      <c r="B689" s="211">
        <v>0</v>
      </c>
      <c r="C689" s="211">
        <v>0</v>
      </c>
      <c r="D689" s="269" t="e">
        <f t="shared" si="10"/>
        <v>#DIV/0!</v>
      </c>
    </row>
    <row r="690" customHeight="1" spans="1:4">
      <c r="A690" s="155" t="s">
        <v>562</v>
      </c>
      <c r="B690" s="211">
        <v>0</v>
      </c>
      <c r="C690" s="211">
        <v>0</v>
      </c>
      <c r="D690" s="269" t="e">
        <f t="shared" si="10"/>
        <v>#DIV/0!</v>
      </c>
    </row>
    <row r="691" customHeight="1" spans="1:4">
      <c r="A691" s="155" t="s">
        <v>563</v>
      </c>
      <c r="B691" s="211">
        <v>0</v>
      </c>
      <c r="C691" s="211">
        <v>0</v>
      </c>
      <c r="D691" s="269" t="e">
        <f t="shared" si="10"/>
        <v>#DIV/0!</v>
      </c>
    </row>
    <row r="692" customHeight="1" spans="1:4">
      <c r="A692" s="155" t="s">
        <v>564</v>
      </c>
      <c r="B692" s="211">
        <v>0</v>
      </c>
      <c r="C692" s="211">
        <v>0</v>
      </c>
      <c r="D692" s="269" t="e">
        <f t="shared" si="10"/>
        <v>#DIV/0!</v>
      </c>
    </row>
    <row r="693" customHeight="1" spans="1:4">
      <c r="A693" s="155" t="s">
        <v>565</v>
      </c>
      <c r="B693" s="211">
        <v>0</v>
      </c>
      <c r="C693" s="211">
        <v>0</v>
      </c>
      <c r="D693" s="269" t="e">
        <f t="shared" si="10"/>
        <v>#DIV/0!</v>
      </c>
    </row>
    <row r="694" customHeight="1" spans="1:4">
      <c r="A694" s="155" t="s">
        <v>566</v>
      </c>
      <c r="B694" s="211">
        <v>0</v>
      </c>
      <c r="C694" s="211">
        <v>0</v>
      </c>
      <c r="D694" s="269" t="e">
        <f t="shared" si="10"/>
        <v>#DIV/0!</v>
      </c>
    </row>
    <row r="695" customHeight="1" spans="1:4">
      <c r="A695" s="155" t="s">
        <v>567</v>
      </c>
      <c r="B695" s="211"/>
      <c r="C695" s="211">
        <v>0</v>
      </c>
      <c r="D695" s="269" t="e">
        <f t="shared" si="10"/>
        <v>#DIV/0!</v>
      </c>
    </row>
    <row r="696" customHeight="1" spans="1:4">
      <c r="A696" s="155" t="s">
        <v>568</v>
      </c>
      <c r="B696" s="211">
        <v>803</v>
      </c>
      <c r="C696" s="211">
        <v>883</v>
      </c>
      <c r="D696" s="269">
        <f t="shared" si="10"/>
        <v>1.09962640099626</v>
      </c>
    </row>
    <row r="697" customHeight="1" spans="1:4">
      <c r="A697" s="155" t="s">
        <v>569</v>
      </c>
      <c r="B697" s="211">
        <f>SUM(B698:B700)</f>
        <v>1582</v>
      </c>
      <c r="C697" s="211">
        <f>SUM(C698:C700)</f>
        <v>1740</v>
      </c>
      <c r="D697" s="269">
        <f t="shared" si="10"/>
        <v>1.09987357774968</v>
      </c>
    </row>
    <row r="698" customHeight="1" spans="1:4">
      <c r="A698" s="155" t="s">
        <v>570</v>
      </c>
      <c r="B698" s="211">
        <v>0</v>
      </c>
      <c r="C698" s="211">
        <v>0</v>
      </c>
      <c r="D698" s="269" t="e">
        <f t="shared" si="10"/>
        <v>#DIV/0!</v>
      </c>
    </row>
    <row r="699" customHeight="1" spans="1:4">
      <c r="A699" s="155" t="s">
        <v>571</v>
      </c>
      <c r="B699" s="211">
        <v>384</v>
      </c>
      <c r="C699" s="211">
        <v>422</v>
      </c>
      <c r="D699" s="269">
        <f t="shared" si="10"/>
        <v>1.09895833333333</v>
      </c>
    </row>
    <row r="700" customHeight="1" spans="1:4">
      <c r="A700" s="155" t="s">
        <v>572</v>
      </c>
      <c r="B700" s="211">
        <v>1198</v>
      </c>
      <c r="C700" s="211">
        <v>1318</v>
      </c>
      <c r="D700" s="269">
        <f t="shared" si="10"/>
        <v>1.10016694490818</v>
      </c>
    </row>
    <row r="701" customHeight="1" spans="1:4">
      <c r="A701" s="155" t="s">
        <v>573</v>
      </c>
      <c r="B701" s="211">
        <f>SUM(B702:B712)</f>
        <v>4945</v>
      </c>
      <c r="C701" s="211">
        <f>SUM(C702:C712)</f>
        <v>5440</v>
      </c>
      <c r="D701" s="269">
        <f t="shared" si="10"/>
        <v>1.10010111223458</v>
      </c>
    </row>
    <row r="702" customHeight="1" spans="1:4">
      <c r="A702" s="155" t="s">
        <v>574</v>
      </c>
      <c r="B702" s="211">
        <v>516</v>
      </c>
      <c r="C702" s="211">
        <v>568</v>
      </c>
      <c r="D702" s="269">
        <f t="shared" si="10"/>
        <v>1.10077519379845</v>
      </c>
    </row>
    <row r="703" customHeight="1" spans="1:4">
      <c r="A703" s="155" t="s">
        <v>575</v>
      </c>
      <c r="B703" s="211">
        <v>146</v>
      </c>
      <c r="C703" s="211">
        <v>161</v>
      </c>
      <c r="D703" s="269">
        <f t="shared" si="10"/>
        <v>1.1027397260274</v>
      </c>
    </row>
    <row r="704" customHeight="1" spans="1:4">
      <c r="A704" s="155" t="s">
        <v>576</v>
      </c>
      <c r="B704" s="211">
        <v>469</v>
      </c>
      <c r="C704" s="211">
        <v>516</v>
      </c>
      <c r="D704" s="269">
        <f t="shared" si="10"/>
        <v>1.1002132196162</v>
      </c>
    </row>
    <row r="705" customHeight="1" spans="1:4">
      <c r="A705" s="155" t="s">
        <v>577</v>
      </c>
      <c r="B705" s="211">
        <v>8</v>
      </c>
      <c r="C705" s="211">
        <v>9</v>
      </c>
      <c r="D705" s="269">
        <f t="shared" si="10"/>
        <v>1.125</v>
      </c>
    </row>
    <row r="706" customHeight="1" spans="1:4">
      <c r="A706" s="155" t="s">
        <v>578</v>
      </c>
      <c r="B706" s="211">
        <v>0</v>
      </c>
      <c r="C706" s="211">
        <v>0</v>
      </c>
      <c r="D706" s="269" t="e">
        <f t="shared" si="10"/>
        <v>#DIV/0!</v>
      </c>
    </row>
    <row r="707" customHeight="1" spans="1:4">
      <c r="A707" s="155" t="s">
        <v>579</v>
      </c>
      <c r="B707" s="211">
        <v>43</v>
      </c>
      <c r="C707" s="211">
        <v>47</v>
      </c>
      <c r="D707" s="269">
        <f t="shared" si="10"/>
        <v>1.09302325581395</v>
      </c>
    </row>
    <row r="708" customHeight="1" spans="1:4">
      <c r="A708" s="155" t="s">
        <v>580</v>
      </c>
      <c r="B708" s="211">
        <v>0</v>
      </c>
      <c r="C708" s="211">
        <v>0</v>
      </c>
      <c r="D708" s="269" t="e">
        <f t="shared" si="10"/>
        <v>#DIV/0!</v>
      </c>
    </row>
    <row r="709" customHeight="1" spans="1:4">
      <c r="A709" s="155" t="s">
        <v>581</v>
      </c>
      <c r="B709" s="211">
        <v>1983</v>
      </c>
      <c r="C709" s="211">
        <v>2181</v>
      </c>
      <c r="D709" s="269">
        <f t="shared" si="10"/>
        <v>1.09984871406959</v>
      </c>
    </row>
    <row r="710" customHeight="1" spans="1:4">
      <c r="A710" s="155" t="s">
        <v>582</v>
      </c>
      <c r="B710" s="211">
        <v>393</v>
      </c>
      <c r="C710" s="211">
        <v>432</v>
      </c>
      <c r="D710" s="269">
        <f t="shared" ref="D710:D773" si="11">C710/B710</f>
        <v>1.09923664122137</v>
      </c>
    </row>
    <row r="711" customHeight="1" spans="1:4">
      <c r="A711" s="155" t="s">
        <v>583</v>
      </c>
      <c r="B711" s="211">
        <v>1071</v>
      </c>
      <c r="C711" s="211">
        <v>1178</v>
      </c>
      <c r="D711" s="269">
        <f t="shared" si="11"/>
        <v>1.09990662931839</v>
      </c>
    </row>
    <row r="712" customHeight="1" spans="1:4">
      <c r="A712" s="155" t="s">
        <v>584</v>
      </c>
      <c r="B712" s="211">
        <v>316</v>
      </c>
      <c r="C712" s="211">
        <v>348</v>
      </c>
      <c r="D712" s="269">
        <f t="shared" si="11"/>
        <v>1.10126582278481</v>
      </c>
    </row>
    <row r="713" customHeight="1" spans="1:4">
      <c r="A713" s="155" t="s">
        <v>585</v>
      </c>
      <c r="B713" s="211">
        <f>SUM(B714:B715)</f>
        <v>14</v>
      </c>
      <c r="C713" s="211">
        <f>SUM(C714:C715)</f>
        <v>15</v>
      </c>
      <c r="D713" s="269">
        <f t="shared" si="11"/>
        <v>1.07142857142857</v>
      </c>
    </row>
    <row r="714" customHeight="1" spans="1:4">
      <c r="A714" s="155" t="s">
        <v>586</v>
      </c>
      <c r="B714" s="211">
        <v>14</v>
      </c>
      <c r="C714" s="211">
        <v>15</v>
      </c>
      <c r="D714" s="269">
        <f t="shared" si="11"/>
        <v>1.07142857142857</v>
      </c>
    </row>
    <row r="715" customHeight="1" spans="1:4">
      <c r="A715" s="155" t="s">
        <v>587</v>
      </c>
      <c r="B715" s="211">
        <v>0</v>
      </c>
      <c r="C715" s="211">
        <v>0</v>
      </c>
      <c r="D715" s="269" t="e">
        <f t="shared" si="11"/>
        <v>#DIV/0!</v>
      </c>
    </row>
    <row r="716" customHeight="1" spans="1:4">
      <c r="A716" s="155" t="s">
        <v>588</v>
      </c>
      <c r="B716" s="211">
        <f>SUM(B717:B719)</f>
        <v>949</v>
      </c>
      <c r="C716" s="211">
        <f>SUM(C717:C719)</f>
        <v>1045</v>
      </c>
      <c r="D716" s="269">
        <f t="shared" si="11"/>
        <v>1.10115911485775</v>
      </c>
    </row>
    <row r="717" customHeight="1" spans="1:4">
      <c r="A717" s="155" t="s">
        <v>589</v>
      </c>
      <c r="B717" s="211">
        <v>465</v>
      </c>
      <c r="C717" s="211">
        <v>512</v>
      </c>
      <c r="D717" s="269">
        <f t="shared" si="11"/>
        <v>1.1010752688172</v>
      </c>
    </row>
    <row r="718" customHeight="1" spans="1:4">
      <c r="A718" s="155" t="s">
        <v>590</v>
      </c>
      <c r="B718" s="211">
        <v>435</v>
      </c>
      <c r="C718" s="211">
        <v>479</v>
      </c>
      <c r="D718" s="269">
        <f t="shared" si="11"/>
        <v>1.10114942528736</v>
      </c>
    </row>
    <row r="719" customHeight="1" spans="1:4">
      <c r="A719" s="155" t="s">
        <v>591</v>
      </c>
      <c r="B719" s="211">
        <v>49</v>
      </c>
      <c r="C719" s="211">
        <v>54</v>
      </c>
      <c r="D719" s="269">
        <f t="shared" si="11"/>
        <v>1.10204081632653</v>
      </c>
    </row>
    <row r="720" customHeight="1" spans="1:4">
      <c r="A720" s="155" t="s">
        <v>592</v>
      </c>
      <c r="B720" s="211">
        <f>SUM(B721:B724)</f>
        <v>1196</v>
      </c>
      <c r="C720" s="211">
        <f>SUM(C721:C724)</f>
        <v>1317</v>
      </c>
      <c r="D720" s="269">
        <f t="shared" si="11"/>
        <v>1.10117056856187</v>
      </c>
    </row>
    <row r="721" customHeight="1" spans="1:4">
      <c r="A721" s="155" t="s">
        <v>593</v>
      </c>
      <c r="B721" s="211">
        <v>596</v>
      </c>
      <c r="C721" s="211">
        <v>656</v>
      </c>
      <c r="D721" s="269">
        <f>C722/B722</f>
        <v>1.10114942528736</v>
      </c>
    </row>
    <row r="722" customHeight="1" spans="1:4">
      <c r="A722" s="155" t="s">
        <v>594</v>
      </c>
      <c r="B722" s="211">
        <v>435</v>
      </c>
      <c r="C722" s="211">
        <v>479</v>
      </c>
      <c r="D722" s="269" t="e">
        <f>#REF!/#REF!</f>
        <v>#REF!</v>
      </c>
    </row>
    <row r="723" customHeight="1" spans="1:4">
      <c r="A723" s="155" t="s">
        <v>595</v>
      </c>
      <c r="B723" s="211">
        <v>165</v>
      </c>
      <c r="C723" s="211">
        <v>182</v>
      </c>
      <c r="D723" s="269">
        <f t="shared" si="11"/>
        <v>1.1030303030303</v>
      </c>
    </row>
    <row r="724" customHeight="1" spans="1:4">
      <c r="A724" s="155" t="s">
        <v>596</v>
      </c>
      <c r="B724" s="211">
        <v>0</v>
      </c>
      <c r="C724" s="211">
        <v>0</v>
      </c>
      <c r="D724" s="269" t="e">
        <f t="shared" si="11"/>
        <v>#DIV/0!</v>
      </c>
    </row>
    <row r="725" customHeight="1" spans="1:4">
      <c r="A725" s="155" t="s">
        <v>597</v>
      </c>
      <c r="B725" s="211">
        <f>SUM(B726:B728)</f>
        <v>1784</v>
      </c>
      <c r="C725" s="211">
        <f>SUM(C726:C728)</f>
        <v>1962</v>
      </c>
      <c r="D725" s="269">
        <f t="shared" si="11"/>
        <v>1.09977578475336</v>
      </c>
    </row>
    <row r="726" customHeight="1" spans="1:4">
      <c r="A726" s="155" t="s">
        <v>598</v>
      </c>
      <c r="B726" s="211">
        <v>142</v>
      </c>
      <c r="C726" s="211">
        <v>156</v>
      </c>
      <c r="D726" s="269">
        <f t="shared" si="11"/>
        <v>1.09859154929577</v>
      </c>
    </row>
    <row r="727" customHeight="1" spans="1:4">
      <c r="A727" s="155" t="s">
        <v>599</v>
      </c>
      <c r="B727" s="211">
        <v>1642</v>
      </c>
      <c r="C727" s="211">
        <v>1806</v>
      </c>
      <c r="D727" s="269">
        <f t="shared" si="11"/>
        <v>1.09987819732034</v>
      </c>
    </row>
    <row r="728" customHeight="1" spans="1:4">
      <c r="A728" s="155" t="s">
        <v>600</v>
      </c>
      <c r="B728" s="211">
        <v>0</v>
      </c>
      <c r="C728" s="211">
        <v>0</v>
      </c>
      <c r="D728" s="269" t="e">
        <f t="shared" si="11"/>
        <v>#DIV/0!</v>
      </c>
    </row>
    <row r="729" customHeight="1" spans="1:4">
      <c r="A729" s="155" t="s">
        <v>601</v>
      </c>
      <c r="B729" s="211">
        <f>SUM(B730:B732)</f>
        <v>504</v>
      </c>
      <c r="C729" s="211">
        <f>SUM(C730:C732)</f>
        <v>555</v>
      </c>
      <c r="D729" s="269">
        <f t="shared" si="11"/>
        <v>1.10119047619048</v>
      </c>
    </row>
    <row r="730" customHeight="1" spans="1:4">
      <c r="A730" s="155" t="s">
        <v>602</v>
      </c>
      <c r="B730" s="211">
        <v>335</v>
      </c>
      <c r="C730" s="211">
        <v>369</v>
      </c>
      <c r="D730" s="269">
        <f t="shared" si="11"/>
        <v>1.10149253731343</v>
      </c>
    </row>
    <row r="731" customHeight="1" spans="1:4">
      <c r="A731" s="155" t="s">
        <v>603</v>
      </c>
      <c r="B731" s="211">
        <v>0</v>
      </c>
      <c r="C731" s="211">
        <v>0</v>
      </c>
      <c r="D731" s="269" t="e">
        <f t="shared" si="11"/>
        <v>#DIV/0!</v>
      </c>
    </row>
    <row r="732" customHeight="1" spans="1:4">
      <c r="A732" s="155" t="s">
        <v>604</v>
      </c>
      <c r="B732" s="211">
        <v>169</v>
      </c>
      <c r="C732" s="211">
        <v>186</v>
      </c>
      <c r="D732" s="269">
        <f t="shared" si="11"/>
        <v>1.10059171597633</v>
      </c>
    </row>
    <row r="733" customHeight="1" spans="1:4">
      <c r="A733" s="155" t="s">
        <v>605</v>
      </c>
      <c r="B733" s="211">
        <f>SUM(B734:B735)</f>
        <v>35</v>
      </c>
      <c r="C733" s="211">
        <f>SUM(C734:C735)</f>
        <v>39</v>
      </c>
      <c r="D733" s="269">
        <f t="shared" si="11"/>
        <v>1.11428571428571</v>
      </c>
    </row>
    <row r="734" customHeight="1" spans="1:4">
      <c r="A734" s="155" t="s">
        <v>606</v>
      </c>
      <c r="B734" s="211">
        <v>35</v>
      </c>
      <c r="C734" s="211">
        <v>39</v>
      </c>
      <c r="D734" s="269">
        <f t="shared" si="11"/>
        <v>1.11428571428571</v>
      </c>
    </row>
    <row r="735" customHeight="1" spans="1:4">
      <c r="A735" s="155" t="s">
        <v>607</v>
      </c>
      <c r="B735" s="211">
        <v>0</v>
      </c>
      <c r="C735" s="211">
        <v>0</v>
      </c>
      <c r="D735" s="269" t="e">
        <f t="shared" si="11"/>
        <v>#DIV/0!</v>
      </c>
    </row>
    <row r="736" customHeight="1" spans="1:4">
      <c r="A736" s="155" t="s">
        <v>608</v>
      </c>
      <c r="B736" s="211">
        <f>SUM(B737:B744)</f>
        <v>350</v>
      </c>
      <c r="C736" s="211">
        <f>SUM(C737:C744)</f>
        <v>385</v>
      </c>
      <c r="D736" s="269">
        <f t="shared" si="11"/>
        <v>1.1</v>
      </c>
    </row>
    <row r="737" customHeight="1" spans="1:4">
      <c r="A737" s="155" t="s">
        <v>74</v>
      </c>
      <c r="B737" s="211">
        <v>282</v>
      </c>
      <c r="C737" s="211">
        <v>310</v>
      </c>
      <c r="D737" s="269">
        <f t="shared" si="11"/>
        <v>1.09929078014184</v>
      </c>
    </row>
    <row r="738" customHeight="1" spans="1:4">
      <c r="A738" s="155" t="s">
        <v>75</v>
      </c>
      <c r="B738" s="211">
        <v>0</v>
      </c>
      <c r="C738" s="211">
        <v>0</v>
      </c>
      <c r="D738" s="269" t="e">
        <f t="shared" si="11"/>
        <v>#DIV/0!</v>
      </c>
    </row>
    <row r="739" customHeight="1" spans="1:4">
      <c r="A739" s="155" t="s">
        <v>76</v>
      </c>
      <c r="B739" s="211">
        <v>0</v>
      </c>
      <c r="C739" s="211">
        <v>0</v>
      </c>
      <c r="D739" s="269" t="e">
        <f t="shared" si="11"/>
        <v>#DIV/0!</v>
      </c>
    </row>
    <row r="740" customHeight="1" spans="1:4">
      <c r="A740" s="155" t="s">
        <v>115</v>
      </c>
      <c r="B740" s="211">
        <v>0</v>
      </c>
      <c r="C740" s="211">
        <v>0</v>
      </c>
      <c r="D740" s="269" t="e">
        <f t="shared" si="11"/>
        <v>#DIV/0!</v>
      </c>
    </row>
    <row r="741" customHeight="1" spans="1:4">
      <c r="A741" s="155" t="s">
        <v>609</v>
      </c>
      <c r="B741" s="211">
        <v>0</v>
      </c>
      <c r="C741" s="211">
        <v>0</v>
      </c>
      <c r="D741" s="269" t="e">
        <f t="shared" si="11"/>
        <v>#DIV/0!</v>
      </c>
    </row>
    <row r="742" customHeight="1" spans="1:4">
      <c r="A742" s="155" t="s">
        <v>610</v>
      </c>
      <c r="B742" s="211">
        <v>0</v>
      </c>
      <c r="C742" s="211">
        <v>0</v>
      </c>
      <c r="D742" s="269" t="e">
        <f t="shared" si="11"/>
        <v>#DIV/0!</v>
      </c>
    </row>
    <row r="743" customHeight="1" spans="1:4">
      <c r="A743" s="155" t="s">
        <v>83</v>
      </c>
      <c r="B743" s="211">
        <v>60</v>
      </c>
      <c r="C743" s="211">
        <v>66</v>
      </c>
      <c r="D743" s="269">
        <f t="shared" si="11"/>
        <v>1.1</v>
      </c>
    </row>
    <row r="744" customHeight="1" spans="1:4">
      <c r="A744" s="155" t="s">
        <v>611</v>
      </c>
      <c r="B744" s="211">
        <v>8</v>
      </c>
      <c r="C744" s="211">
        <v>9</v>
      </c>
      <c r="D744" s="269">
        <f t="shared" si="11"/>
        <v>1.125</v>
      </c>
    </row>
    <row r="745" customHeight="1" spans="1:4">
      <c r="A745" s="155" t="s">
        <v>612</v>
      </c>
      <c r="B745" s="211">
        <f>B746</f>
        <v>0</v>
      </c>
      <c r="C745" s="211">
        <f>C746</f>
        <v>0</v>
      </c>
      <c r="D745" s="269" t="e">
        <f t="shared" si="11"/>
        <v>#DIV/0!</v>
      </c>
    </row>
    <row r="746" customHeight="1" spans="1:4">
      <c r="A746" s="155" t="s">
        <v>613</v>
      </c>
      <c r="B746" s="211">
        <v>0</v>
      </c>
      <c r="C746" s="211">
        <v>0</v>
      </c>
      <c r="D746" s="269" t="e">
        <f t="shared" si="11"/>
        <v>#DIV/0!</v>
      </c>
    </row>
    <row r="747" customHeight="1" spans="1:4">
      <c r="A747" s="155" t="s">
        <v>614</v>
      </c>
      <c r="B747" s="211">
        <f>B748</f>
        <v>105</v>
      </c>
      <c r="C747" s="211">
        <f>C748</f>
        <v>116</v>
      </c>
      <c r="D747" s="269">
        <f t="shared" si="11"/>
        <v>1.1047619047619</v>
      </c>
    </row>
    <row r="748" customHeight="1" spans="1:4">
      <c r="A748" s="155" t="s">
        <v>615</v>
      </c>
      <c r="B748" s="211">
        <v>105</v>
      </c>
      <c r="C748" s="211">
        <v>116</v>
      </c>
      <c r="D748" s="269">
        <f t="shared" si="11"/>
        <v>1.1047619047619</v>
      </c>
    </row>
    <row r="749" customHeight="1" spans="1:4">
      <c r="A749" s="155" t="s">
        <v>616</v>
      </c>
      <c r="B749" s="211">
        <f>SUM(B750,B760,B764,B773,B780,B787,B793,B796,B799,B801,B803,B809,B811,B813,B824)</f>
        <v>8150</v>
      </c>
      <c r="C749" s="211">
        <f>SUM(C750,C760,C764,C773,C780,C787,C793,C796,C799,C801,C803,C809,C811,C813,C824)</f>
        <v>8965</v>
      </c>
      <c r="D749" s="269">
        <f t="shared" si="11"/>
        <v>1.1</v>
      </c>
    </row>
    <row r="750" customHeight="1" spans="1:4">
      <c r="A750" s="155" t="s">
        <v>617</v>
      </c>
      <c r="B750" s="211">
        <f>SUM(B751:B759)</f>
        <v>5156</v>
      </c>
      <c r="C750" s="211">
        <f>SUM(C751:C759)</f>
        <v>5672</v>
      </c>
      <c r="D750" s="269">
        <f t="shared" si="11"/>
        <v>1.10007757951901</v>
      </c>
    </row>
    <row r="751" customHeight="1" spans="1:4">
      <c r="A751" s="155" t="s">
        <v>74</v>
      </c>
      <c r="B751" s="211">
        <v>0</v>
      </c>
      <c r="C751" s="211">
        <v>0</v>
      </c>
      <c r="D751" s="269" t="e">
        <f t="shared" si="11"/>
        <v>#DIV/0!</v>
      </c>
    </row>
    <row r="752" customHeight="1" spans="1:4">
      <c r="A752" s="155" t="s">
        <v>75</v>
      </c>
      <c r="B752" s="211">
        <v>0</v>
      </c>
      <c r="C752" s="211">
        <v>0</v>
      </c>
      <c r="D752" s="269" t="e">
        <f t="shared" si="11"/>
        <v>#DIV/0!</v>
      </c>
    </row>
    <row r="753" customHeight="1" spans="1:4">
      <c r="A753" s="155" t="s">
        <v>76</v>
      </c>
      <c r="B753" s="211">
        <v>0</v>
      </c>
      <c r="C753" s="211">
        <v>0</v>
      </c>
      <c r="D753" s="269" t="e">
        <f t="shared" si="11"/>
        <v>#DIV/0!</v>
      </c>
    </row>
    <row r="754" customHeight="1" spans="1:4">
      <c r="A754" s="155" t="s">
        <v>618</v>
      </c>
      <c r="B754" s="211">
        <v>0</v>
      </c>
      <c r="C754" s="211">
        <v>0</v>
      </c>
      <c r="D754" s="269" t="e">
        <f t="shared" si="11"/>
        <v>#DIV/0!</v>
      </c>
    </row>
    <row r="755" customHeight="1" spans="1:4">
      <c r="A755" s="155" t="s">
        <v>619</v>
      </c>
      <c r="B755" s="211">
        <v>0</v>
      </c>
      <c r="C755" s="211">
        <v>0</v>
      </c>
      <c r="D755" s="269" t="e">
        <f t="shared" si="11"/>
        <v>#DIV/0!</v>
      </c>
    </row>
    <row r="756" customHeight="1" spans="1:4">
      <c r="A756" s="155" t="s">
        <v>620</v>
      </c>
      <c r="B756" s="211">
        <v>0</v>
      </c>
      <c r="C756" s="211">
        <v>0</v>
      </c>
      <c r="D756" s="269" t="e">
        <f t="shared" si="11"/>
        <v>#DIV/0!</v>
      </c>
    </row>
    <row r="757" customHeight="1" spans="1:4">
      <c r="A757" s="155" t="s">
        <v>621</v>
      </c>
      <c r="B757" s="211">
        <v>0</v>
      </c>
      <c r="C757" s="211">
        <v>0</v>
      </c>
      <c r="D757" s="269" t="e">
        <f t="shared" si="11"/>
        <v>#DIV/0!</v>
      </c>
    </row>
    <row r="758" customHeight="1" spans="1:4">
      <c r="A758" s="155" t="s">
        <v>622</v>
      </c>
      <c r="B758" s="211">
        <v>0</v>
      </c>
      <c r="C758" s="211">
        <v>0</v>
      </c>
      <c r="D758" s="269" t="e">
        <f t="shared" si="11"/>
        <v>#DIV/0!</v>
      </c>
    </row>
    <row r="759" customHeight="1" spans="1:4">
      <c r="A759" s="155" t="s">
        <v>623</v>
      </c>
      <c r="B759" s="211">
        <v>5156</v>
      </c>
      <c r="C759" s="211">
        <v>5672</v>
      </c>
      <c r="D759" s="269">
        <f t="shared" si="11"/>
        <v>1.10007757951901</v>
      </c>
    </row>
    <row r="760" customHeight="1" spans="1:4">
      <c r="A760" s="155" t="s">
        <v>624</v>
      </c>
      <c r="B760" s="211">
        <f>SUM(B761:B763)</f>
        <v>300</v>
      </c>
      <c r="C760" s="211">
        <f>SUM(C761:C763)</f>
        <v>330</v>
      </c>
      <c r="D760" s="269">
        <f t="shared" si="11"/>
        <v>1.1</v>
      </c>
    </row>
    <row r="761" customHeight="1" spans="1:4">
      <c r="A761" s="155" t="s">
        <v>625</v>
      </c>
      <c r="B761" s="211">
        <v>0</v>
      </c>
      <c r="C761" s="211">
        <v>0</v>
      </c>
      <c r="D761" s="269" t="e">
        <f t="shared" si="11"/>
        <v>#DIV/0!</v>
      </c>
    </row>
    <row r="762" customHeight="1" spans="1:4">
      <c r="A762" s="155" t="s">
        <v>626</v>
      </c>
      <c r="B762" s="211">
        <v>0</v>
      </c>
      <c r="C762" s="211">
        <v>0</v>
      </c>
      <c r="D762" s="269" t="e">
        <f t="shared" si="11"/>
        <v>#DIV/0!</v>
      </c>
    </row>
    <row r="763" customHeight="1" spans="1:4">
      <c r="A763" s="155" t="s">
        <v>627</v>
      </c>
      <c r="B763" s="211">
        <v>300</v>
      </c>
      <c r="C763" s="211">
        <v>330</v>
      </c>
      <c r="D763" s="269">
        <f t="shared" si="11"/>
        <v>1.1</v>
      </c>
    </row>
    <row r="764" customHeight="1" spans="1:4">
      <c r="A764" s="155" t="s">
        <v>628</v>
      </c>
      <c r="B764" s="211">
        <f>SUM(B765:B772)</f>
        <v>1272</v>
      </c>
      <c r="C764" s="211">
        <f>SUM(C765:C772)</f>
        <v>1399</v>
      </c>
      <c r="D764" s="269">
        <f t="shared" si="11"/>
        <v>1.0998427672956</v>
      </c>
    </row>
    <row r="765" customHeight="1" spans="1:4">
      <c r="A765" s="155" t="s">
        <v>629</v>
      </c>
      <c r="B765" s="211">
        <v>0</v>
      </c>
      <c r="C765" s="211">
        <v>0</v>
      </c>
      <c r="D765" s="269" t="e">
        <f t="shared" si="11"/>
        <v>#DIV/0!</v>
      </c>
    </row>
    <row r="766" customHeight="1" spans="1:4">
      <c r="A766" s="155" t="s">
        <v>630</v>
      </c>
      <c r="B766" s="211">
        <v>1242</v>
      </c>
      <c r="C766" s="211">
        <v>1366</v>
      </c>
      <c r="D766" s="269">
        <f t="shared" si="11"/>
        <v>1.09983896940419</v>
      </c>
    </row>
    <row r="767" customHeight="1" spans="1:4">
      <c r="A767" s="155" t="s">
        <v>631</v>
      </c>
      <c r="B767" s="211">
        <v>0</v>
      </c>
      <c r="C767" s="211">
        <v>0</v>
      </c>
      <c r="D767" s="269" t="e">
        <f t="shared" si="11"/>
        <v>#DIV/0!</v>
      </c>
    </row>
    <row r="768" customHeight="1" spans="1:4">
      <c r="A768" s="155" t="s">
        <v>632</v>
      </c>
      <c r="B768" s="211">
        <v>0</v>
      </c>
      <c r="C768" s="211">
        <v>0</v>
      </c>
      <c r="D768" s="269" t="e">
        <f t="shared" si="11"/>
        <v>#DIV/0!</v>
      </c>
    </row>
    <row r="769" customHeight="1" spans="1:4">
      <c r="A769" s="155" t="s">
        <v>633</v>
      </c>
      <c r="B769" s="211">
        <v>0</v>
      </c>
      <c r="C769" s="211">
        <v>0</v>
      </c>
      <c r="D769" s="269" t="e">
        <f t="shared" si="11"/>
        <v>#DIV/0!</v>
      </c>
    </row>
    <row r="770" customHeight="1" spans="1:4">
      <c r="A770" s="155" t="s">
        <v>634</v>
      </c>
      <c r="B770" s="211">
        <v>0</v>
      </c>
      <c r="C770" s="211">
        <v>0</v>
      </c>
      <c r="D770" s="269" t="e">
        <f t="shared" si="11"/>
        <v>#DIV/0!</v>
      </c>
    </row>
    <row r="771" customHeight="1" spans="1:4">
      <c r="A771" s="155" t="s">
        <v>635</v>
      </c>
      <c r="B771" s="211">
        <v>0</v>
      </c>
      <c r="C771" s="211">
        <v>0</v>
      </c>
      <c r="D771" s="269" t="e">
        <f t="shared" si="11"/>
        <v>#DIV/0!</v>
      </c>
    </row>
    <row r="772" customHeight="1" spans="1:4">
      <c r="A772" s="155" t="s">
        <v>636</v>
      </c>
      <c r="B772" s="211">
        <v>30</v>
      </c>
      <c r="C772" s="211">
        <v>33</v>
      </c>
      <c r="D772" s="269">
        <f t="shared" si="11"/>
        <v>1.1</v>
      </c>
    </row>
    <row r="773" customHeight="1" spans="1:4">
      <c r="A773" s="155" t="s">
        <v>637</v>
      </c>
      <c r="B773" s="211">
        <f>SUM(B774:B779)</f>
        <v>863</v>
      </c>
      <c r="C773" s="211">
        <f>SUM(C774:C779)</f>
        <v>949</v>
      </c>
      <c r="D773" s="269">
        <f t="shared" si="11"/>
        <v>1.09965237543453</v>
      </c>
    </row>
    <row r="774" customHeight="1" spans="1:4">
      <c r="A774" s="155" t="s">
        <v>638</v>
      </c>
      <c r="B774" s="211">
        <v>0</v>
      </c>
      <c r="C774" s="211">
        <v>0</v>
      </c>
      <c r="D774" s="269" t="e">
        <f t="shared" ref="D774:D837" si="12">C774/B774</f>
        <v>#DIV/0!</v>
      </c>
    </row>
    <row r="775" customHeight="1" spans="1:4">
      <c r="A775" s="155" t="s">
        <v>639</v>
      </c>
      <c r="B775" s="211">
        <v>0</v>
      </c>
      <c r="C775" s="211">
        <v>0</v>
      </c>
      <c r="D775" s="269" t="e">
        <f t="shared" si="12"/>
        <v>#DIV/0!</v>
      </c>
    </row>
    <row r="776" customHeight="1" spans="1:4">
      <c r="A776" s="155" t="s">
        <v>640</v>
      </c>
      <c r="B776" s="211">
        <v>0</v>
      </c>
      <c r="C776" s="211">
        <v>0</v>
      </c>
      <c r="D776" s="269" t="e">
        <f t="shared" si="12"/>
        <v>#DIV/0!</v>
      </c>
    </row>
    <row r="777" customHeight="1" spans="1:4">
      <c r="A777" s="155" t="s">
        <v>641</v>
      </c>
      <c r="B777" s="211"/>
      <c r="C777" s="211">
        <v>0</v>
      </c>
      <c r="D777" s="269" t="e">
        <f t="shared" si="12"/>
        <v>#DIV/0!</v>
      </c>
    </row>
    <row r="778" customHeight="1" spans="1:4">
      <c r="A778" s="155" t="s">
        <v>642</v>
      </c>
      <c r="B778" s="211"/>
      <c r="C778" s="211">
        <v>0</v>
      </c>
      <c r="D778" s="269" t="e">
        <f t="shared" si="12"/>
        <v>#DIV/0!</v>
      </c>
    </row>
    <row r="779" customHeight="1" spans="1:4">
      <c r="A779" s="155" t="s">
        <v>643</v>
      </c>
      <c r="B779" s="211">
        <v>863</v>
      </c>
      <c r="C779" s="211">
        <v>949</v>
      </c>
      <c r="D779" s="269">
        <f t="shared" si="12"/>
        <v>1.09965237543453</v>
      </c>
    </row>
    <row r="780" customHeight="1" spans="1:4">
      <c r="A780" s="155" t="s">
        <v>644</v>
      </c>
      <c r="B780" s="211">
        <f>SUM(B781:B786)</f>
        <v>43</v>
      </c>
      <c r="C780" s="211">
        <f>SUM(C781:C786)</f>
        <v>47</v>
      </c>
      <c r="D780" s="269">
        <f t="shared" si="12"/>
        <v>1.09302325581395</v>
      </c>
    </row>
    <row r="781" customHeight="1" spans="1:4">
      <c r="A781" s="155" t="s">
        <v>645</v>
      </c>
      <c r="B781" s="211">
        <v>0</v>
      </c>
      <c r="C781" s="211">
        <v>0</v>
      </c>
      <c r="D781" s="269" t="e">
        <f t="shared" si="12"/>
        <v>#DIV/0!</v>
      </c>
    </row>
    <row r="782" customHeight="1" spans="1:4">
      <c r="A782" s="155" t="s">
        <v>646</v>
      </c>
      <c r="B782" s="211">
        <v>0</v>
      </c>
      <c r="C782" s="211">
        <v>0</v>
      </c>
      <c r="D782" s="269" t="e">
        <f t="shared" si="12"/>
        <v>#DIV/0!</v>
      </c>
    </row>
    <row r="783" customHeight="1" spans="1:4">
      <c r="A783" s="155" t="s">
        <v>647</v>
      </c>
      <c r="B783" s="211">
        <v>0</v>
      </c>
      <c r="C783" s="211">
        <v>0</v>
      </c>
      <c r="D783" s="269" t="e">
        <f t="shared" si="12"/>
        <v>#DIV/0!</v>
      </c>
    </row>
    <row r="784" customHeight="1" spans="1:4">
      <c r="A784" s="155" t="s">
        <v>648</v>
      </c>
      <c r="B784" s="211">
        <v>0</v>
      </c>
      <c r="C784" s="211">
        <v>0</v>
      </c>
      <c r="D784" s="269" t="e">
        <f t="shared" si="12"/>
        <v>#DIV/0!</v>
      </c>
    </row>
    <row r="785" customHeight="1" spans="1:4">
      <c r="A785" s="155" t="s">
        <v>649</v>
      </c>
      <c r="B785" s="211">
        <v>10</v>
      </c>
      <c r="C785" s="211">
        <v>11</v>
      </c>
      <c r="D785" s="269">
        <f t="shared" si="12"/>
        <v>1.1</v>
      </c>
    </row>
    <row r="786" customHeight="1" spans="1:4">
      <c r="A786" s="155" t="s">
        <v>650</v>
      </c>
      <c r="B786" s="211">
        <v>33</v>
      </c>
      <c r="C786" s="211">
        <v>36</v>
      </c>
      <c r="D786" s="269">
        <f t="shared" si="12"/>
        <v>1.09090909090909</v>
      </c>
    </row>
    <row r="787" customHeight="1" spans="1:4">
      <c r="A787" s="155" t="s">
        <v>651</v>
      </c>
      <c r="B787" s="211">
        <f>SUM(B788:B792)</f>
        <v>0</v>
      </c>
      <c r="C787" s="211">
        <v>0</v>
      </c>
      <c r="D787" s="269" t="e">
        <f t="shared" si="12"/>
        <v>#DIV/0!</v>
      </c>
    </row>
    <row r="788" customHeight="1" spans="1:4">
      <c r="A788" s="155" t="s">
        <v>652</v>
      </c>
      <c r="B788" s="211">
        <v>0</v>
      </c>
      <c r="C788" s="211">
        <v>0</v>
      </c>
      <c r="D788" s="269" t="e">
        <f t="shared" si="12"/>
        <v>#DIV/0!</v>
      </c>
    </row>
    <row r="789" customHeight="1" spans="1:4">
      <c r="A789" s="155" t="s">
        <v>653</v>
      </c>
      <c r="B789" s="211">
        <v>0</v>
      </c>
      <c r="C789" s="211">
        <v>0</v>
      </c>
      <c r="D789" s="269" t="e">
        <f t="shared" si="12"/>
        <v>#DIV/0!</v>
      </c>
    </row>
    <row r="790" customHeight="1" spans="1:4">
      <c r="A790" s="155" t="s">
        <v>654</v>
      </c>
      <c r="B790" s="211">
        <v>0</v>
      </c>
      <c r="C790" s="211">
        <v>0</v>
      </c>
      <c r="D790" s="269" t="e">
        <f t="shared" si="12"/>
        <v>#DIV/0!</v>
      </c>
    </row>
    <row r="791" customHeight="1" spans="1:4">
      <c r="A791" s="155" t="s">
        <v>655</v>
      </c>
      <c r="B791" s="211">
        <v>0</v>
      </c>
      <c r="C791" s="211">
        <v>0</v>
      </c>
      <c r="D791" s="269" t="e">
        <f t="shared" si="12"/>
        <v>#DIV/0!</v>
      </c>
    </row>
    <row r="792" customHeight="1" spans="1:4">
      <c r="A792" s="155" t="s">
        <v>656</v>
      </c>
      <c r="B792" s="211">
        <v>0</v>
      </c>
      <c r="C792" s="211">
        <v>0</v>
      </c>
      <c r="D792" s="269" t="e">
        <f t="shared" si="12"/>
        <v>#DIV/0!</v>
      </c>
    </row>
    <row r="793" customHeight="1" spans="1:4">
      <c r="A793" s="155" t="s">
        <v>657</v>
      </c>
      <c r="B793" s="211">
        <f>SUM(B794:B795)</f>
        <v>0</v>
      </c>
      <c r="C793" s="211">
        <v>0</v>
      </c>
      <c r="D793" s="269" t="e">
        <f t="shared" si="12"/>
        <v>#DIV/0!</v>
      </c>
    </row>
    <row r="794" customHeight="1" spans="1:4">
      <c r="A794" s="155" t="s">
        <v>658</v>
      </c>
      <c r="B794" s="211">
        <v>0</v>
      </c>
      <c r="C794" s="211">
        <v>0</v>
      </c>
      <c r="D794" s="269" t="e">
        <f t="shared" si="12"/>
        <v>#DIV/0!</v>
      </c>
    </row>
    <row r="795" customHeight="1" spans="1:4">
      <c r="A795" s="155" t="s">
        <v>659</v>
      </c>
      <c r="B795" s="211">
        <v>0</v>
      </c>
      <c r="C795" s="211">
        <v>0</v>
      </c>
      <c r="D795" s="269" t="e">
        <f t="shared" si="12"/>
        <v>#DIV/0!</v>
      </c>
    </row>
    <row r="796" customHeight="1" spans="1:4">
      <c r="A796" s="155" t="s">
        <v>660</v>
      </c>
      <c r="B796" s="211">
        <f>SUM(B797:B798)</f>
        <v>0</v>
      </c>
      <c r="C796" s="211">
        <v>0</v>
      </c>
      <c r="D796" s="269" t="e">
        <f t="shared" si="12"/>
        <v>#DIV/0!</v>
      </c>
    </row>
    <row r="797" customHeight="1" spans="1:4">
      <c r="A797" s="155" t="s">
        <v>661</v>
      </c>
      <c r="B797" s="211">
        <v>0</v>
      </c>
      <c r="C797" s="211">
        <v>0</v>
      </c>
      <c r="D797" s="269" t="e">
        <f t="shared" si="12"/>
        <v>#DIV/0!</v>
      </c>
    </row>
    <row r="798" customHeight="1" spans="1:4">
      <c r="A798" s="155" t="s">
        <v>662</v>
      </c>
      <c r="B798" s="211">
        <v>0</v>
      </c>
      <c r="C798" s="211">
        <v>0</v>
      </c>
      <c r="D798" s="269" t="e">
        <f t="shared" si="12"/>
        <v>#DIV/0!</v>
      </c>
    </row>
    <row r="799" customHeight="1" spans="1:4">
      <c r="A799" s="155" t="s">
        <v>663</v>
      </c>
      <c r="B799" s="211">
        <f>B800</f>
        <v>0</v>
      </c>
      <c r="C799" s="211">
        <v>0</v>
      </c>
      <c r="D799" s="269" t="e">
        <f t="shared" si="12"/>
        <v>#DIV/0!</v>
      </c>
    </row>
    <row r="800" customHeight="1" spans="1:4">
      <c r="A800" s="155" t="s">
        <v>664</v>
      </c>
      <c r="B800" s="211">
        <v>0</v>
      </c>
      <c r="C800" s="211">
        <v>0</v>
      </c>
      <c r="D800" s="269" t="e">
        <f t="shared" si="12"/>
        <v>#DIV/0!</v>
      </c>
    </row>
    <row r="801" customHeight="1" spans="1:4">
      <c r="A801" s="155" t="s">
        <v>665</v>
      </c>
      <c r="B801" s="211">
        <f>B802</f>
        <v>360</v>
      </c>
      <c r="C801" s="211">
        <f>C802</f>
        <v>396</v>
      </c>
      <c r="D801" s="269">
        <f t="shared" si="12"/>
        <v>1.1</v>
      </c>
    </row>
    <row r="802" customHeight="1" spans="1:4">
      <c r="A802" s="155" t="s">
        <v>666</v>
      </c>
      <c r="B802" s="211">
        <v>360</v>
      </c>
      <c r="C802" s="211">
        <v>396</v>
      </c>
      <c r="D802" s="269">
        <f t="shared" si="12"/>
        <v>1.1</v>
      </c>
    </row>
    <row r="803" customHeight="1" spans="1:4">
      <c r="A803" s="155" t="s">
        <v>667</v>
      </c>
      <c r="B803" s="211">
        <f>SUM(B804:B808)</f>
        <v>0</v>
      </c>
      <c r="C803" s="211">
        <v>0</v>
      </c>
      <c r="D803" s="269" t="e">
        <f t="shared" si="12"/>
        <v>#DIV/0!</v>
      </c>
    </row>
    <row r="804" customHeight="1" spans="1:4">
      <c r="A804" s="155" t="s">
        <v>668</v>
      </c>
      <c r="B804" s="211">
        <v>0</v>
      </c>
      <c r="C804" s="211">
        <v>0</v>
      </c>
      <c r="D804" s="269" t="e">
        <f t="shared" si="12"/>
        <v>#DIV/0!</v>
      </c>
    </row>
    <row r="805" customHeight="1" spans="1:4">
      <c r="A805" s="155" t="s">
        <v>669</v>
      </c>
      <c r="B805" s="211">
        <v>0</v>
      </c>
      <c r="C805" s="211">
        <v>0</v>
      </c>
      <c r="D805" s="269" t="e">
        <f t="shared" si="12"/>
        <v>#DIV/0!</v>
      </c>
    </row>
    <row r="806" customHeight="1" spans="1:4">
      <c r="A806" s="155" t="s">
        <v>670</v>
      </c>
      <c r="B806" s="211">
        <v>0</v>
      </c>
      <c r="C806" s="211">
        <v>0</v>
      </c>
      <c r="D806" s="269" t="e">
        <f t="shared" si="12"/>
        <v>#DIV/0!</v>
      </c>
    </row>
    <row r="807" customHeight="1" spans="1:4">
      <c r="A807" s="155" t="s">
        <v>671</v>
      </c>
      <c r="B807" s="211">
        <v>0</v>
      </c>
      <c r="C807" s="211">
        <v>0</v>
      </c>
      <c r="D807" s="269" t="e">
        <f t="shared" si="12"/>
        <v>#DIV/0!</v>
      </c>
    </row>
    <row r="808" customHeight="1" spans="1:4">
      <c r="A808" s="155" t="s">
        <v>672</v>
      </c>
      <c r="B808" s="211">
        <v>0</v>
      </c>
      <c r="C808" s="211">
        <v>0</v>
      </c>
      <c r="D808" s="269" t="e">
        <f t="shared" si="12"/>
        <v>#DIV/0!</v>
      </c>
    </row>
    <row r="809" customHeight="1" spans="1:4">
      <c r="A809" s="155" t="s">
        <v>673</v>
      </c>
      <c r="B809" s="211">
        <f>B810</f>
        <v>0</v>
      </c>
      <c r="C809" s="211">
        <v>0</v>
      </c>
      <c r="D809" s="269" t="e">
        <f t="shared" si="12"/>
        <v>#DIV/0!</v>
      </c>
    </row>
    <row r="810" customHeight="1" spans="1:4">
      <c r="A810" s="155" t="s">
        <v>674</v>
      </c>
      <c r="B810" s="211">
        <v>0</v>
      </c>
      <c r="C810" s="211">
        <v>0</v>
      </c>
      <c r="D810" s="269" t="e">
        <f t="shared" si="12"/>
        <v>#DIV/0!</v>
      </c>
    </row>
    <row r="811" customHeight="1" spans="1:4">
      <c r="A811" s="155" t="s">
        <v>675</v>
      </c>
      <c r="B811" s="211">
        <f>B812</f>
        <v>0</v>
      </c>
      <c r="C811" s="211">
        <v>0</v>
      </c>
      <c r="D811" s="269" t="e">
        <f t="shared" si="12"/>
        <v>#DIV/0!</v>
      </c>
    </row>
    <row r="812" customHeight="1" spans="1:4">
      <c r="A812" s="155" t="s">
        <v>676</v>
      </c>
      <c r="B812" s="211">
        <v>0</v>
      </c>
      <c r="C812" s="211">
        <v>0</v>
      </c>
      <c r="D812" s="269" t="e">
        <f t="shared" si="12"/>
        <v>#DIV/0!</v>
      </c>
    </row>
    <row r="813" customHeight="1" spans="1:4">
      <c r="A813" s="155" t="s">
        <v>677</v>
      </c>
      <c r="B813" s="211">
        <f>SUM(B814:B823)</f>
        <v>0</v>
      </c>
      <c r="C813" s="211">
        <v>0</v>
      </c>
      <c r="D813" s="269" t="e">
        <f t="shared" si="12"/>
        <v>#DIV/0!</v>
      </c>
    </row>
    <row r="814" customHeight="1" spans="1:4">
      <c r="A814" s="155" t="s">
        <v>74</v>
      </c>
      <c r="B814" s="211">
        <v>0</v>
      </c>
      <c r="C814" s="211">
        <v>0</v>
      </c>
      <c r="D814" s="269" t="e">
        <f t="shared" si="12"/>
        <v>#DIV/0!</v>
      </c>
    </row>
    <row r="815" customHeight="1" spans="1:4">
      <c r="A815" s="155" t="s">
        <v>75</v>
      </c>
      <c r="B815" s="211">
        <v>0</v>
      </c>
      <c r="C815" s="211">
        <v>0</v>
      </c>
      <c r="D815" s="269" t="e">
        <f t="shared" si="12"/>
        <v>#DIV/0!</v>
      </c>
    </row>
    <row r="816" customHeight="1" spans="1:4">
      <c r="A816" s="155" t="s">
        <v>76</v>
      </c>
      <c r="B816" s="211">
        <v>0</v>
      </c>
      <c r="C816" s="211">
        <v>0</v>
      </c>
      <c r="D816" s="269" t="e">
        <f t="shared" si="12"/>
        <v>#DIV/0!</v>
      </c>
    </row>
    <row r="817" customHeight="1" spans="1:4">
      <c r="A817" s="155" t="s">
        <v>678</v>
      </c>
      <c r="B817" s="211">
        <v>0</v>
      </c>
      <c r="C817" s="211">
        <v>0</v>
      </c>
      <c r="D817" s="269" t="e">
        <f t="shared" si="12"/>
        <v>#DIV/0!</v>
      </c>
    </row>
    <row r="818" customHeight="1" spans="1:4">
      <c r="A818" s="155" t="s">
        <v>679</v>
      </c>
      <c r="B818" s="211">
        <v>0</v>
      </c>
      <c r="C818" s="211">
        <v>0</v>
      </c>
      <c r="D818" s="269" t="e">
        <f t="shared" si="12"/>
        <v>#DIV/0!</v>
      </c>
    </row>
    <row r="819" customHeight="1" spans="1:4">
      <c r="A819" s="155" t="s">
        <v>680</v>
      </c>
      <c r="B819" s="211">
        <v>0</v>
      </c>
      <c r="C819" s="211">
        <v>0</v>
      </c>
      <c r="D819" s="269" t="e">
        <f t="shared" si="12"/>
        <v>#DIV/0!</v>
      </c>
    </row>
    <row r="820" customHeight="1" spans="1:4">
      <c r="A820" s="155" t="s">
        <v>115</v>
      </c>
      <c r="B820" s="211">
        <v>0</v>
      </c>
      <c r="C820" s="211">
        <v>0</v>
      </c>
      <c r="D820" s="269" t="e">
        <f t="shared" si="12"/>
        <v>#DIV/0!</v>
      </c>
    </row>
    <row r="821" customHeight="1" spans="1:4">
      <c r="A821" s="155" t="s">
        <v>681</v>
      </c>
      <c r="B821" s="211">
        <v>0</v>
      </c>
      <c r="C821" s="211">
        <v>0</v>
      </c>
      <c r="D821" s="269" t="e">
        <f t="shared" si="12"/>
        <v>#DIV/0!</v>
      </c>
    </row>
    <row r="822" customHeight="1" spans="1:4">
      <c r="A822" s="155" t="s">
        <v>83</v>
      </c>
      <c r="B822" s="211">
        <v>0</v>
      </c>
      <c r="C822" s="211">
        <v>0</v>
      </c>
      <c r="D822" s="269" t="e">
        <f t="shared" si="12"/>
        <v>#DIV/0!</v>
      </c>
    </row>
    <row r="823" customHeight="1" spans="1:4">
      <c r="A823" s="155" t="s">
        <v>682</v>
      </c>
      <c r="B823" s="211">
        <v>0</v>
      </c>
      <c r="C823" s="211">
        <v>0</v>
      </c>
      <c r="D823" s="269" t="e">
        <f t="shared" si="12"/>
        <v>#DIV/0!</v>
      </c>
    </row>
    <row r="824" customHeight="1" spans="1:4">
      <c r="A824" s="155" t="s">
        <v>683</v>
      </c>
      <c r="B824" s="211">
        <f>B825</f>
        <v>156</v>
      </c>
      <c r="C824" s="211">
        <f>C825</f>
        <v>172</v>
      </c>
      <c r="D824" s="269">
        <f t="shared" si="12"/>
        <v>1.1025641025641</v>
      </c>
    </row>
    <row r="825" customHeight="1" spans="1:4">
      <c r="A825" s="155" t="s">
        <v>684</v>
      </c>
      <c r="B825" s="211">
        <v>156</v>
      </c>
      <c r="C825" s="211">
        <v>172</v>
      </c>
      <c r="D825" s="269">
        <f t="shared" si="12"/>
        <v>1.1025641025641</v>
      </c>
    </row>
    <row r="826" customHeight="1" spans="1:4">
      <c r="A826" s="155" t="s">
        <v>685</v>
      </c>
      <c r="B826" s="211">
        <f>SUM(B827,B838,B840,B843,B845,B847)</f>
        <v>11844</v>
      </c>
      <c r="C826" s="211">
        <f>SUM(C827,C838,C840,C843,C845,C847)</f>
        <v>13029</v>
      </c>
      <c r="D826" s="269">
        <f t="shared" si="12"/>
        <v>1.1000506585613</v>
      </c>
    </row>
    <row r="827" customHeight="1" spans="1:4">
      <c r="A827" s="155" t="s">
        <v>686</v>
      </c>
      <c r="B827" s="211">
        <f>SUM(B828:B837)</f>
        <v>2547</v>
      </c>
      <c r="C827" s="211">
        <f>SUM(C828:C837)</f>
        <v>2802</v>
      </c>
      <c r="D827" s="269">
        <f t="shared" si="12"/>
        <v>1.10011778563015</v>
      </c>
    </row>
    <row r="828" customHeight="1" spans="1:4">
      <c r="A828" s="155" t="s">
        <v>74</v>
      </c>
      <c r="B828" s="211">
        <v>753</v>
      </c>
      <c r="C828" s="211">
        <v>828</v>
      </c>
      <c r="D828" s="269">
        <f t="shared" si="12"/>
        <v>1.0996015936255</v>
      </c>
    </row>
    <row r="829" customHeight="1" spans="1:4">
      <c r="A829" s="155" t="s">
        <v>75</v>
      </c>
      <c r="B829" s="211">
        <v>0</v>
      </c>
      <c r="C829" s="211">
        <v>0</v>
      </c>
      <c r="D829" s="269" t="e">
        <f t="shared" si="12"/>
        <v>#DIV/0!</v>
      </c>
    </row>
    <row r="830" customHeight="1" spans="1:4">
      <c r="A830" s="155" t="s">
        <v>76</v>
      </c>
      <c r="B830" s="211">
        <v>0</v>
      </c>
      <c r="C830" s="211">
        <v>0</v>
      </c>
      <c r="D830" s="269" t="e">
        <f t="shared" si="12"/>
        <v>#DIV/0!</v>
      </c>
    </row>
    <row r="831" customHeight="1" spans="1:4">
      <c r="A831" s="155" t="s">
        <v>687</v>
      </c>
      <c r="B831" s="211">
        <v>309</v>
      </c>
      <c r="C831" s="211">
        <v>340</v>
      </c>
      <c r="D831" s="269">
        <f t="shared" si="12"/>
        <v>1.10032362459547</v>
      </c>
    </row>
    <row r="832" customHeight="1" spans="1:4">
      <c r="A832" s="155" t="s">
        <v>688</v>
      </c>
      <c r="B832" s="211">
        <v>0</v>
      </c>
      <c r="C832" s="211">
        <v>0</v>
      </c>
      <c r="D832" s="269" t="e">
        <f t="shared" si="12"/>
        <v>#DIV/0!</v>
      </c>
    </row>
    <row r="833" customHeight="1" spans="1:4">
      <c r="A833" s="155" t="s">
        <v>689</v>
      </c>
      <c r="B833" s="211">
        <v>0</v>
      </c>
      <c r="C833" s="211">
        <v>0</v>
      </c>
      <c r="D833" s="269" t="e">
        <f t="shared" si="12"/>
        <v>#DIV/0!</v>
      </c>
    </row>
    <row r="834" customHeight="1" spans="1:4">
      <c r="A834" s="155" t="s">
        <v>690</v>
      </c>
      <c r="B834" s="211">
        <v>0</v>
      </c>
      <c r="C834" s="211">
        <v>0</v>
      </c>
      <c r="D834" s="269" t="e">
        <f t="shared" si="12"/>
        <v>#DIV/0!</v>
      </c>
    </row>
    <row r="835" customHeight="1" spans="1:4">
      <c r="A835" s="155" t="s">
        <v>691</v>
      </c>
      <c r="B835" s="211">
        <v>106</v>
      </c>
      <c r="C835" s="211">
        <v>117</v>
      </c>
      <c r="D835" s="269">
        <f t="shared" si="12"/>
        <v>1.10377358490566</v>
      </c>
    </row>
    <row r="836" customHeight="1" spans="1:4">
      <c r="A836" s="155" t="s">
        <v>692</v>
      </c>
      <c r="B836" s="211">
        <v>0</v>
      </c>
      <c r="C836" s="211">
        <v>0</v>
      </c>
      <c r="D836" s="269" t="e">
        <f t="shared" si="12"/>
        <v>#DIV/0!</v>
      </c>
    </row>
    <row r="837" customHeight="1" spans="1:4">
      <c r="A837" s="155" t="s">
        <v>693</v>
      </c>
      <c r="B837" s="211">
        <v>1379</v>
      </c>
      <c r="C837" s="211">
        <v>1517</v>
      </c>
      <c r="D837" s="269">
        <f t="shared" si="12"/>
        <v>1.10007251631617</v>
      </c>
    </row>
    <row r="838" customHeight="1" spans="1:4">
      <c r="A838" s="155" t="s">
        <v>694</v>
      </c>
      <c r="B838" s="211">
        <f>B839</f>
        <v>190</v>
      </c>
      <c r="C838" s="211">
        <f>C839</f>
        <v>209</v>
      </c>
      <c r="D838" s="269">
        <f t="shared" ref="D838:D901" si="13">C838/B838</f>
        <v>1.1</v>
      </c>
    </row>
    <row r="839" customHeight="1" spans="1:4">
      <c r="A839" s="155" t="s">
        <v>695</v>
      </c>
      <c r="B839" s="211">
        <v>190</v>
      </c>
      <c r="C839" s="211">
        <v>209</v>
      </c>
      <c r="D839" s="269">
        <f t="shared" si="13"/>
        <v>1.1</v>
      </c>
    </row>
    <row r="840" customHeight="1" spans="1:4">
      <c r="A840" s="155" t="s">
        <v>696</v>
      </c>
      <c r="B840" s="211">
        <f>SUM(B841:B842)</f>
        <v>2150</v>
      </c>
      <c r="C840" s="211">
        <f>SUM(C841:C842)</f>
        <v>2365</v>
      </c>
      <c r="D840" s="269">
        <f t="shared" si="13"/>
        <v>1.1</v>
      </c>
    </row>
    <row r="841" customHeight="1" spans="1:4">
      <c r="A841" s="155" t="s">
        <v>697</v>
      </c>
      <c r="B841" s="211">
        <v>130</v>
      </c>
      <c r="C841" s="211">
        <v>143</v>
      </c>
      <c r="D841" s="269">
        <f t="shared" si="13"/>
        <v>1.1</v>
      </c>
    </row>
    <row r="842" customHeight="1" spans="1:4">
      <c r="A842" s="155" t="s">
        <v>698</v>
      </c>
      <c r="B842" s="211">
        <v>2020</v>
      </c>
      <c r="C842" s="211">
        <v>2222</v>
      </c>
      <c r="D842" s="269">
        <f t="shared" si="13"/>
        <v>1.1</v>
      </c>
    </row>
    <row r="843" customHeight="1" spans="1:4">
      <c r="A843" s="155" t="s">
        <v>699</v>
      </c>
      <c r="B843" s="211">
        <f>B844</f>
        <v>1386</v>
      </c>
      <c r="C843" s="211">
        <f>C844</f>
        <v>1525</v>
      </c>
      <c r="D843" s="269">
        <f t="shared" si="13"/>
        <v>1.1002886002886</v>
      </c>
    </row>
    <row r="844" customHeight="1" spans="1:4">
      <c r="A844" s="155" t="s">
        <v>700</v>
      </c>
      <c r="B844" s="211">
        <v>1386</v>
      </c>
      <c r="C844" s="211">
        <v>1525</v>
      </c>
      <c r="D844" s="269">
        <f t="shared" si="13"/>
        <v>1.1002886002886</v>
      </c>
    </row>
    <row r="845" customHeight="1" spans="1:4">
      <c r="A845" s="155" t="s">
        <v>701</v>
      </c>
      <c r="B845" s="211">
        <f>B846</f>
        <v>0</v>
      </c>
      <c r="C845" s="211">
        <v>0</v>
      </c>
      <c r="D845" s="269" t="e">
        <f t="shared" si="13"/>
        <v>#DIV/0!</v>
      </c>
    </row>
    <row r="846" customHeight="1" spans="1:4">
      <c r="A846" s="155" t="s">
        <v>702</v>
      </c>
      <c r="B846" s="211">
        <v>0</v>
      </c>
      <c r="C846" s="211">
        <v>0</v>
      </c>
      <c r="D846" s="269" t="e">
        <f t="shared" si="13"/>
        <v>#DIV/0!</v>
      </c>
    </row>
    <row r="847" customHeight="1" spans="1:4">
      <c r="A847" s="155" t="s">
        <v>703</v>
      </c>
      <c r="B847" s="211">
        <f>B848</f>
        <v>5571</v>
      </c>
      <c r="C847" s="211">
        <f>C848</f>
        <v>6128</v>
      </c>
      <c r="D847" s="269">
        <f t="shared" si="13"/>
        <v>1.09998204990127</v>
      </c>
    </row>
    <row r="848" customHeight="1" spans="1:4">
      <c r="A848" s="155" t="s">
        <v>704</v>
      </c>
      <c r="B848" s="211">
        <v>5571</v>
      </c>
      <c r="C848" s="211">
        <v>6128</v>
      </c>
      <c r="D848" s="269">
        <f t="shared" si="13"/>
        <v>1.09998204990127</v>
      </c>
    </row>
    <row r="849" customHeight="1" spans="1:4">
      <c r="A849" s="155" t="s">
        <v>705</v>
      </c>
      <c r="B849" s="211">
        <f>SUM(B850,B876,B898,B926,B937,B944,B950,B953)</f>
        <v>35905</v>
      </c>
      <c r="C849" s="211">
        <f>SUM(C850,C876,C898,C926,C937,C944,C950,C953)</f>
        <v>39969</v>
      </c>
      <c r="D849" s="269">
        <f t="shared" si="13"/>
        <v>1.11318757833171</v>
      </c>
    </row>
    <row r="850" customHeight="1" spans="1:4">
      <c r="A850" s="155" t="s">
        <v>706</v>
      </c>
      <c r="B850" s="211">
        <f>SUM(B851:B875)</f>
        <v>7710</v>
      </c>
      <c r="C850" s="211">
        <f>SUM(C851:C875)</f>
        <v>8483</v>
      </c>
      <c r="D850" s="269">
        <f t="shared" si="13"/>
        <v>1.10025940337224</v>
      </c>
    </row>
    <row r="851" customHeight="1" spans="1:4">
      <c r="A851" s="155" t="s">
        <v>74</v>
      </c>
      <c r="B851" s="211">
        <v>837</v>
      </c>
      <c r="C851" s="211">
        <v>921</v>
      </c>
      <c r="D851" s="269">
        <f t="shared" si="13"/>
        <v>1.10035842293907</v>
      </c>
    </row>
    <row r="852" customHeight="1" spans="1:4">
      <c r="A852" s="155" t="s">
        <v>75</v>
      </c>
      <c r="B852" s="211">
        <v>0</v>
      </c>
      <c r="C852" s="211">
        <v>0</v>
      </c>
      <c r="D852" s="269" t="e">
        <f t="shared" si="13"/>
        <v>#DIV/0!</v>
      </c>
    </row>
    <row r="853" customHeight="1" spans="1:4">
      <c r="A853" s="155" t="s">
        <v>76</v>
      </c>
      <c r="B853" s="211">
        <v>0</v>
      </c>
      <c r="C853" s="211">
        <v>0</v>
      </c>
      <c r="D853" s="269" t="e">
        <f t="shared" si="13"/>
        <v>#DIV/0!</v>
      </c>
    </row>
    <row r="854" customHeight="1" spans="1:4">
      <c r="A854" s="155" t="s">
        <v>83</v>
      </c>
      <c r="B854" s="211">
        <v>365</v>
      </c>
      <c r="C854" s="211">
        <v>402</v>
      </c>
      <c r="D854" s="269">
        <f t="shared" si="13"/>
        <v>1.1013698630137</v>
      </c>
    </row>
    <row r="855" customHeight="1" spans="1:4">
      <c r="A855" s="155" t="s">
        <v>707</v>
      </c>
      <c r="B855" s="211">
        <v>15</v>
      </c>
      <c r="C855" s="211">
        <v>17</v>
      </c>
      <c r="D855" s="269">
        <f t="shared" si="13"/>
        <v>1.13333333333333</v>
      </c>
    </row>
    <row r="856" customHeight="1" spans="1:4">
      <c r="A856" s="155" t="s">
        <v>708</v>
      </c>
      <c r="B856" s="211">
        <v>124</v>
      </c>
      <c r="C856" s="211">
        <v>136</v>
      </c>
      <c r="D856" s="269">
        <f t="shared" si="13"/>
        <v>1.09677419354839</v>
      </c>
    </row>
    <row r="857" customHeight="1" spans="1:4">
      <c r="A857" s="155" t="s">
        <v>709</v>
      </c>
      <c r="B857" s="211">
        <v>100</v>
      </c>
      <c r="C857" s="211">
        <v>110</v>
      </c>
      <c r="D857" s="269">
        <f t="shared" si="13"/>
        <v>1.1</v>
      </c>
    </row>
    <row r="858" customHeight="1" spans="1:4">
      <c r="A858" s="155" t="s">
        <v>710</v>
      </c>
      <c r="B858" s="211">
        <v>95</v>
      </c>
      <c r="C858" s="211">
        <v>105</v>
      </c>
      <c r="D858" s="269">
        <f t="shared" si="13"/>
        <v>1.10526315789474</v>
      </c>
    </row>
    <row r="859" customHeight="1" spans="1:4">
      <c r="A859" s="155" t="s">
        <v>711</v>
      </c>
      <c r="B859" s="211">
        <v>0</v>
      </c>
      <c r="C859" s="211">
        <v>0</v>
      </c>
      <c r="D859" s="269" t="e">
        <f t="shared" si="13"/>
        <v>#DIV/0!</v>
      </c>
    </row>
    <row r="860" customHeight="1" spans="1:4">
      <c r="A860" s="155" t="s">
        <v>712</v>
      </c>
      <c r="B860" s="211">
        <v>0</v>
      </c>
      <c r="C860" s="211">
        <v>0</v>
      </c>
      <c r="D860" s="269" t="e">
        <f t="shared" si="13"/>
        <v>#DIV/0!</v>
      </c>
    </row>
    <row r="861" customHeight="1" spans="1:4">
      <c r="A861" s="155" t="s">
        <v>713</v>
      </c>
      <c r="B861" s="211">
        <v>0</v>
      </c>
      <c r="C861" s="211">
        <v>0</v>
      </c>
      <c r="D861" s="269" t="e">
        <f t="shared" si="13"/>
        <v>#DIV/0!</v>
      </c>
    </row>
    <row r="862" customHeight="1" spans="1:4">
      <c r="A862" s="155" t="s">
        <v>714</v>
      </c>
      <c r="B862" s="211">
        <v>0</v>
      </c>
      <c r="C862" s="211">
        <v>0</v>
      </c>
      <c r="D862" s="269" t="e">
        <f t="shared" si="13"/>
        <v>#DIV/0!</v>
      </c>
    </row>
    <row r="863" customHeight="1" spans="1:4">
      <c r="A863" s="155" t="s">
        <v>715</v>
      </c>
      <c r="B863" s="211">
        <v>0</v>
      </c>
      <c r="C863" s="211">
        <v>0</v>
      </c>
      <c r="D863" s="269" t="e">
        <f t="shared" si="13"/>
        <v>#DIV/0!</v>
      </c>
    </row>
    <row r="864" customHeight="1" spans="1:4">
      <c r="A864" s="155" t="s">
        <v>716</v>
      </c>
      <c r="B864" s="211">
        <v>0</v>
      </c>
      <c r="C864" s="211">
        <v>0</v>
      </c>
      <c r="D864" s="269" t="e">
        <f t="shared" si="13"/>
        <v>#DIV/0!</v>
      </c>
    </row>
    <row r="865" customHeight="1" spans="1:4">
      <c r="A865" s="155" t="s">
        <v>717</v>
      </c>
      <c r="B865" s="211">
        <v>266</v>
      </c>
      <c r="C865" s="211">
        <v>293</v>
      </c>
      <c r="D865" s="269">
        <f t="shared" si="13"/>
        <v>1.1015037593985</v>
      </c>
    </row>
    <row r="866" customHeight="1" spans="1:4">
      <c r="A866" s="155" t="s">
        <v>718</v>
      </c>
      <c r="B866" s="211">
        <v>4310</v>
      </c>
      <c r="C866" s="211">
        <v>4741</v>
      </c>
      <c r="D866" s="269">
        <f t="shared" si="13"/>
        <v>1.1</v>
      </c>
    </row>
    <row r="867" customHeight="1" spans="1:4">
      <c r="A867" s="155" t="s">
        <v>719</v>
      </c>
      <c r="B867" s="211">
        <v>46</v>
      </c>
      <c r="C867" s="211">
        <v>51</v>
      </c>
      <c r="D867" s="269">
        <f t="shared" si="13"/>
        <v>1.10869565217391</v>
      </c>
    </row>
    <row r="868" customHeight="1" spans="1:4">
      <c r="A868" s="155" t="s">
        <v>720</v>
      </c>
      <c r="B868" s="211">
        <v>0</v>
      </c>
      <c r="C868" s="211">
        <v>0</v>
      </c>
      <c r="D868" s="269" t="e">
        <f t="shared" si="13"/>
        <v>#DIV/0!</v>
      </c>
    </row>
    <row r="869" customHeight="1" spans="1:4">
      <c r="A869" s="155" t="s">
        <v>721</v>
      </c>
      <c r="B869" s="211">
        <v>231</v>
      </c>
      <c r="C869" s="211">
        <v>254</v>
      </c>
      <c r="D869" s="269">
        <f t="shared" si="13"/>
        <v>1.0995670995671</v>
      </c>
    </row>
    <row r="870" customHeight="1" spans="1:4">
      <c r="A870" s="155" t="s">
        <v>722</v>
      </c>
      <c r="B870" s="211">
        <v>812</v>
      </c>
      <c r="C870" s="211">
        <v>893</v>
      </c>
      <c r="D870" s="269">
        <f t="shared" si="13"/>
        <v>1.09975369458128</v>
      </c>
    </row>
    <row r="871" customHeight="1" spans="1:4">
      <c r="A871" s="155" t="s">
        <v>723</v>
      </c>
      <c r="B871" s="211">
        <v>0</v>
      </c>
      <c r="C871" s="211">
        <v>0</v>
      </c>
      <c r="D871" s="269" t="e">
        <f t="shared" si="13"/>
        <v>#DIV/0!</v>
      </c>
    </row>
    <row r="872" customHeight="1" spans="1:4">
      <c r="A872" s="155" t="s">
        <v>724</v>
      </c>
      <c r="B872" s="211">
        <v>0</v>
      </c>
      <c r="C872" s="211">
        <v>0</v>
      </c>
      <c r="D872" s="269" t="e">
        <f t="shared" si="13"/>
        <v>#DIV/0!</v>
      </c>
    </row>
    <row r="873" customHeight="1" spans="1:4">
      <c r="A873" s="155" t="s">
        <v>725</v>
      </c>
      <c r="B873" s="211">
        <v>0</v>
      </c>
      <c r="C873" s="211">
        <v>0</v>
      </c>
      <c r="D873" s="269" t="e">
        <f t="shared" si="13"/>
        <v>#DIV/0!</v>
      </c>
    </row>
    <row r="874" customHeight="1" spans="1:4">
      <c r="A874" s="155" t="s">
        <v>726</v>
      </c>
      <c r="B874" s="211">
        <v>204</v>
      </c>
      <c r="C874" s="211">
        <v>224</v>
      </c>
      <c r="D874" s="269">
        <f t="shared" si="13"/>
        <v>1.09803921568627</v>
      </c>
    </row>
    <row r="875" customHeight="1" spans="1:4">
      <c r="A875" s="155" t="s">
        <v>727</v>
      </c>
      <c r="B875" s="211">
        <v>305</v>
      </c>
      <c r="C875" s="211">
        <v>336</v>
      </c>
      <c r="D875" s="269">
        <f t="shared" si="13"/>
        <v>1.1016393442623</v>
      </c>
    </row>
    <row r="876" customHeight="1" spans="1:4">
      <c r="A876" s="155" t="s">
        <v>728</v>
      </c>
      <c r="B876" s="211">
        <f>SUM(B877:B897)</f>
        <v>1077</v>
      </c>
      <c r="C876" s="211">
        <f>SUM(C877:C897)</f>
        <v>1185</v>
      </c>
      <c r="D876" s="269">
        <f t="shared" si="13"/>
        <v>1.10027855153203</v>
      </c>
    </row>
    <row r="877" customHeight="1" spans="1:4">
      <c r="A877" s="155" t="s">
        <v>74</v>
      </c>
      <c r="B877" s="211">
        <v>299</v>
      </c>
      <c r="C877" s="211">
        <v>329</v>
      </c>
      <c r="D877" s="269">
        <f t="shared" si="13"/>
        <v>1.10033444816054</v>
      </c>
    </row>
    <row r="878" customHeight="1" spans="1:4">
      <c r="A878" s="155" t="s">
        <v>75</v>
      </c>
      <c r="B878" s="211">
        <v>0</v>
      </c>
      <c r="C878" s="211">
        <v>0</v>
      </c>
      <c r="D878" s="269" t="e">
        <f t="shared" si="13"/>
        <v>#DIV/0!</v>
      </c>
    </row>
    <row r="879" customHeight="1" spans="1:4">
      <c r="A879" s="155" t="s">
        <v>76</v>
      </c>
      <c r="B879" s="211">
        <v>0</v>
      </c>
      <c r="C879" s="211">
        <v>0</v>
      </c>
      <c r="D879" s="269" t="e">
        <f t="shared" si="13"/>
        <v>#DIV/0!</v>
      </c>
    </row>
    <row r="880" customHeight="1" spans="1:4">
      <c r="A880" s="155" t="s">
        <v>729</v>
      </c>
      <c r="B880" s="211">
        <v>0</v>
      </c>
      <c r="C880" s="211">
        <v>0</v>
      </c>
      <c r="D880" s="269" t="e">
        <f t="shared" si="13"/>
        <v>#DIV/0!</v>
      </c>
    </row>
    <row r="881" customHeight="1" spans="1:4">
      <c r="A881" s="155" t="s">
        <v>730</v>
      </c>
      <c r="B881" s="211">
        <v>101</v>
      </c>
      <c r="C881" s="211">
        <v>111</v>
      </c>
      <c r="D881" s="269">
        <f t="shared" si="13"/>
        <v>1.0990099009901</v>
      </c>
    </row>
    <row r="882" customHeight="1" spans="1:4">
      <c r="A882" s="155" t="s">
        <v>731</v>
      </c>
      <c r="B882" s="211">
        <v>0</v>
      </c>
      <c r="C882" s="211">
        <v>0</v>
      </c>
      <c r="D882" s="269" t="e">
        <f t="shared" si="13"/>
        <v>#DIV/0!</v>
      </c>
    </row>
    <row r="883" customHeight="1" spans="1:4">
      <c r="A883" s="155" t="s">
        <v>732</v>
      </c>
      <c r="B883" s="211">
        <v>0</v>
      </c>
      <c r="C883" s="211">
        <v>0</v>
      </c>
      <c r="D883" s="269" t="e">
        <f t="shared" si="13"/>
        <v>#DIV/0!</v>
      </c>
    </row>
    <row r="884" customHeight="1" spans="1:4">
      <c r="A884" s="155" t="s">
        <v>733</v>
      </c>
      <c r="B884" s="211">
        <v>0</v>
      </c>
      <c r="C884" s="211">
        <v>0</v>
      </c>
      <c r="D884" s="269" t="e">
        <f t="shared" si="13"/>
        <v>#DIV/0!</v>
      </c>
    </row>
    <row r="885" customHeight="1" spans="1:4">
      <c r="A885" s="155" t="s">
        <v>734</v>
      </c>
      <c r="B885" s="211">
        <v>379</v>
      </c>
      <c r="C885" s="211">
        <v>417</v>
      </c>
      <c r="D885" s="269">
        <f t="shared" si="13"/>
        <v>1.10026385224274</v>
      </c>
    </row>
    <row r="886" customHeight="1" spans="1:4">
      <c r="A886" s="155" t="s">
        <v>735</v>
      </c>
      <c r="B886" s="211">
        <v>0</v>
      </c>
      <c r="C886" s="211">
        <v>0</v>
      </c>
      <c r="D886" s="269" t="e">
        <f t="shared" si="13"/>
        <v>#DIV/0!</v>
      </c>
    </row>
    <row r="887" customHeight="1" spans="1:4">
      <c r="A887" s="155" t="s">
        <v>736</v>
      </c>
      <c r="B887" s="211">
        <v>0</v>
      </c>
      <c r="C887" s="211">
        <v>0</v>
      </c>
      <c r="D887" s="269" t="e">
        <f t="shared" si="13"/>
        <v>#DIV/0!</v>
      </c>
    </row>
    <row r="888" customHeight="1" spans="1:4">
      <c r="A888" s="155" t="s">
        <v>737</v>
      </c>
      <c r="B888" s="211">
        <v>0</v>
      </c>
      <c r="C888" s="211">
        <v>0</v>
      </c>
      <c r="D888" s="269" t="e">
        <f t="shared" si="13"/>
        <v>#DIV/0!</v>
      </c>
    </row>
    <row r="889" customHeight="1" spans="1:4">
      <c r="A889" s="155" t="s">
        <v>738</v>
      </c>
      <c r="B889" s="211">
        <v>0</v>
      </c>
      <c r="C889" s="211">
        <v>0</v>
      </c>
      <c r="D889" s="269" t="e">
        <f t="shared" si="13"/>
        <v>#DIV/0!</v>
      </c>
    </row>
    <row r="890" customHeight="1" spans="1:4">
      <c r="A890" s="155" t="s">
        <v>739</v>
      </c>
      <c r="B890" s="211">
        <v>0</v>
      </c>
      <c r="C890" s="211">
        <v>0</v>
      </c>
      <c r="D890" s="269" t="e">
        <f t="shared" si="13"/>
        <v>#DIV/0!</v>
      </c>
    </row>
    <row r="891" customHeight="1" spans="1:4">
      <c r="A891" s="155" t="s">
        <v>740</v>
      </c>
      <c r="B891" s="211">
        <v>0</v>
      </c>
      <c r="C891" s="211">
        <v>0</v>
      </c>
      <c r="D891" s="269" t="e">
        <f t="shared" si="13"/>
        <v>#DIV/0!</v>
      </c>
    </row>
    <row r="892" customHeight="1" spans="1:4">
      <c r="A892" s="155" t="s">
        <v>741</v>
      </c>
      <c r="B892" s="211">
        <v>0</v>
      </c>
      <c r="C892" s="211">
        <v>0</v>
      </c>
      <c r="D892" s="269" t="e">
        <f t="shared" si="13"/>
        <v>#DIV/0!</v>
      </c>
    </row>
    <row r="893" customHeight="1" spans="1:4">
      <c r="A893" s="155" t="s">
        <v>742</v>
      </c>
      <c r="B893" s="211">
        <v>0</v>
      </c>
      <c r="C893" s="211">
        <v>0</v>
      </c>
      <c r="D893" s="269" t="e">
        <f t="shared" si="13"/>
        <v>#DIV/0!</v>
      </c>
    </row>
    <row r="894" customHeight="1" spans="1:4">
      <c r="A894" s="155" t="s">
        <v>743</v>
      </c>
      <c r="B894" s="211">
        <v>0</v>
      </c>
      <c r="C894" s="211">
        <v>0</v>
      </c>
      <c r="D894" s="269" t="e">
        <f t="shared" si="13"/>
        <v>#DIV/0!</v>
      </c>
    </row>
    <row r="895" customHeight="1" spans="1:4">
      <c r="A895" s="155" t="s">
        <v>744</v>
      </c>
      <c r="B895" s="211">
        <v>0</v>
      </c>
      <c r="C895" s="211">
        <v>0</v>
      </c>
      <c r="D895" s="269" t="e">
        <f t="shared" si="13"/>
        <v>#DIV/0!</v>
      </c>
    </row>
    <row r="896" customHeight="1" spans="1:4">
      <c r="A896" s="155" t="s">
        <v>713</v>
      </c>
      <c r="B896" s="211">
        <v>0</v>
      </c>
      <c r="C896" s="211">
        <v>0</v>
      </c>
      <c r="D896" s="269" t="e">
        <f t="shared" si="13"/>
        <v>#DIV/0!</v>
      </c>
    </row>
    <row r="897" customHeight="1" spans="1:4">
      <c r="A897" s="155" t="s">
        <v>745</v>
      </c>
      <c r="B897" s="211">
        <v>298</v>
      </c>
      <c r="C897" s="211">
        <v>328</v>
      </c>
      <c r="D897" s="269">
        <f t="shared" si="13"/>
        <v>1.1006711409396</v>
      </c>
    </row>
    <row r="898" customHeight="1" spans="1:4">
      <c r="A898" s="155" t="s">
        <v>746</v>
      </c>
      <c r="B898" s="211">
        <f>SUM(B899:B925)</f>
        <v>14394</v>
      </c>
      <c r="C898" s="211">
        <f>SUM(C899:C925)</f>
        <v>16303</v>
      </c>
      <c r="D898" s="269">
        <f t="shared" si="13"/>
        <v>1.13262470473809</v>
      </c>
    </row>
    <row r="899" customHeight="1" spans="1:4">
      <c r="A899" s="155" t="s">
        <v>74</v>
      </c>
      <c r="B899" s="211">
        <v>1430</v>
      </c>
      <c r="C899" s="211">
        <v>1573</v>
      </c>
      <c r="D899" s="269">
        <f t="shared" si="13"/>
        <v>1.1</v>
      </c>
    </row>
    <row r="900" customHeight="1" spans="1:4">
      <c r="A900" s="155" t="s">
        <v>75</v>
      </c>
      <c r="B900" s="211">
        <v>0</v>
      </c>
      <c r="C900" s="211">
        <v>0</v>
      </c>
      <c r="D900" s="269" t="e">
        <f t="shared" si="13"/>
        <v>#DIV/0!</v>
      </c>
    </row>
    <row r="901" customHeight="1" spans="1:4">
      <c r="A901" s="155" t="s">
        <v>76</v>
      </c>
      <c r="B901" s="211">
        <v>0</v>
      </c>
      <c r="C901" s="211">
        <v>0</v>
      </c>
      <c r="D901" s="269" t="e">
        <f t="shared" si="13"/>
        <v>#DIV/0!</v>
      </c>
    </row>
    <row r="902" customHeight="1" spans="1:4">
      <c r="A902" s="155" t="s">
        <v>747</v>
      </c>
      <c r="B902" s="211">
        <v>169</v>
      </c>
      <c r="C902" s="211">
        <v>186</v>
      </c>
      <c r="D902" s="269">
        <f t="shared" ref="D902:D965" si="14">C902/B902</f>
        <v>1.10059171597633</v>
      </c>
    </row>
    <row r="903" customHeight="1" spans="1:4">
      <c r="A903" s="155" t="s">
        <v>748</v>
      </c>
      <c r="B903" s="211">
        <v>10592</v>
      </c>
      <c r="C903" s="211">
        <v>12121</v>
      </c>
      <c r="D903" s="269">
        <f t="shared" si="14"/>
        <v>1.14435422960725</v>
      </c>
    </row>
    <row r="904" customHeight="1" spans="1:4">
      <c r="A904" s="155" t="s">
        <v>749</v>
      </c>
      <c r="B904" s="211">
        <v>90</v>
      </c>
      <c r="C904" s="211">
        <v>99</v>
      </c>
      <c r="D904" s="269">
        <f t="shared" si="14"/>
        <v>1.1</v>
      </c>
    </row>
    <row r="905" customHeight="1" spans="1:4">
      <c r="A905" s="155" t="s">
        <v>750</v>
      </c>
      <c r="B905" s="211">
        <v>0</v>
      </c>
      <c r="C905" s="211">
        <v>0</v>
      </c>
      <c r="D905" s="269" t="e">
        <f t="shared" si="14"/>
        <v>#DIV/0!</v>
      </c>
    </row>
    <row r="906" customHeight="1" spans="1:4">
      <c r="A906" s="155" t="s">
        <v>751</v>
      </c>
      <c r="B906" s="211">
        <v>0</v>
      </c>
      <c r="C906" s="211">
        <v>0</v>
      </c>
      <c r="D906" s="269" t="e">
        <f t="shared" si="14"/>
        <v>#DIV/0!</v>
      </c>
    </row>
    <row r="907" customHeight="1" spans="1:4">
      <c r="A907" s="155" t="s">
        <v>752</v>
      </c>
      <c r="B907" s="211">
        <v>0</v>
      </c>
      <c r="C907" s="211">
        <v>0</v>
      </c>
      <c r="D907" s="269" t="e">
        <f t="shared" si="14"/>
        <v>#DIV/0!</v>
      </c>
    </row>
    <row r="908" customHeight="1" spans="1:4">
      <c r="A908" s="155" t="s">
        <v>753</v>
      </c>
      <c r="B908" s="211">
        <v>0</v>
      </c>
      <c r="C908" s="211">
        <v>0</v>
      </c>
      <c r="D908" s="269" t="e">
        <f t="shared" si="14"/>
        <v>#DIV/0!</v>
      </c>
    </row>
    <row r="909" customHeight="1" spans="1:4">
      <c r="A909" s="155" t="s">
        <v>754</v>
      </c>
      <c r="B909" s="211">
        <v>3</v>
      </c>
      <c r="C909" s="211">
        <v>3</v>
      </c>
      <c r="D909" s="269">
        <f t="shared" si="14"/>
        <v>1</v>
      </c>
    </row>
    <row r="910" customHeight="1" spans="1:4">
      <c r="A910" s="155" t="s">
        <v>755</v>
      </c>
      <c r="B910" s="211">
        <v>0</v>
      </c>
      <c r="C910" s="211">
        <v>0</v>
      </c>
      <c r="D910" s="269" t="e">
        <f t="shared" si="14"/>
        <v>#DIV/0!</v>
      </c>
    </row>
    <row r="911" customHeight="1" spans="1:4">
      <c r="A911" s="155" t="s">
        <v>756</v>
      </c>
      <c r="B911" s="211">
        <v>0</v>
      </c>
      <c r="C911" s="211">
        <v>0</v>
      </c>
      <c r="D911" s="269" t="e">
        <f t="shared" si="14"/>
        <v>#DIV/0!</v>
      </c>
    </row>
    <row r="912" customHeight="1" spans="1:4">
      <c r="A912" s="155" t="s">
        <v>757</v>
      </c>
      <c r="B912" s="211">
        <v>902</v>
      </c>
      <c r="C912" s="211">
        <v>992</v>
      </c>
      <c r="D912" s="269">
        <f t="shared" si="14"/>
        <v>1.09977827050998</v>
      </c>
    </row>
    <row r="913" customHeight="1" spans="1:4">
      <c r="A913" s="155" t="s">
        <v>758</v>
      </c>
      <c r="B913" s="211">
        <v>0</v>
      </c>
      <c r="C913" s="211">
        <v>0</v>
      </c>
      <c r="D913" s="269" t="e">
        <f t="shared" si="14"/>
        <v>#DIV/0!</v>
      </c>
    </row>
    <row r="914" customHeight="1" spans="1:4">
      <c r="A914" s="155" t="s">
        <v>759</v>
      </c>
      <c r="B914" s="211">
        <v>646</v>
      </c>
      <c r="C914" s="211">
        <v>711</v>
      </c>
      <c r="D914" s="269">
        <f t="shared" si="14"/>
        <v>1.10061919504644</v>
      </c>
    </row>
    <row r="915" customHeight="1" spans="1:4">
      <c r="A915" s="155" t="s">
        <v>760</v>
      </c>
      <c r="B915" s="211">
        <v>0</v>
      </c>
      <c r="C915" s="211">
        <v>0</v>
      </c>
      <c r="D915" s="269" t="e">
        <f t="shared" si="14"/>
        <v>#DIV/0!</v>
      </c>
    </row>
    <row r="916" customHeight="1" spans="1:4">
      <c r="A916" s="155" t="s">
        <v>761</v>
      </c>
      <c r="B916" s="211">
        <v>0</v>
      </c>
      <c r="C916" s="211">
        <v>0</v>
      </c>
      <c r="D916" s="269" t="e">
        <f t="shared" si="14"/>
        <v>#DIV/0!</v>
      </c>
    </row>
    <row r="917" customHeight="1" spans="1:4">
      <c r="A917" s="155" t="s">
        <v>762</v>
      </c>
      <c r="B917" s="211">
        <v>0</v>
      </c>
      <c r="C917" s="211">
        <v>0</v>
      </c>
      <c r="D917" s="269" t="e">
        <f t="shared" si="14"/>
        <v>#DIV/0!</v>
      </c>
    </row>
    <row r="918" customHeight="1" spans="1:4">
      <c r="A918" s="155" t="s">
        <v>763</v>
      </c>
      <c r="B918" s="211">
        <v>0</v>
      </c>
      <c r="C918" s="211">
        <v>0</v>
      </c>
      <c r="D918" s="269" t="e">
        <f t="shared" si="14"/>
        <v>#DIV/0!</v>
      </c>
    </row>
    <row r="919" customHeight="1" spans="1:4">
      <c r="A919" s="155" t="s">
        <v>764</v>
      </c>
      <c r="B919" s="211">
        <v>0</v>
      </c>
      <c r="C919" s="211">
        <v>0</v>
      </c>
      <c r="D919" s="269" t="e">
        <f t="shared" si="14"/>
        <v>#DIV/0!</v>
      </c>
    </row>
    <row r="920" customHeight="1" spans="1:4">
      <c r="A920" s="155" t="s">
        <v>740</v>
      </c>
      <c r="B920" s="211">
        <v>0</v>
      </c>
      <c r="C920" s="211">
        <v>0</v>
      </c>
      <c r="D920" s="269" t="e">
        <f t="shared" si="14"/>
        <v>#DIV/0!</v>
      </c>
    </row>
    <row r="921" customHeight="1" spans="1:4">
      <c r="A921" s="155" t="s">
        <v>765</v>
      </c>
      <c r="B921" s="211">
        <v>0</v>
      </c>
      <c r="C921" s="211">
        <v>0</v>
      </c>
      <c r="D921" s="269" t="e">
        <f t="shared" si="14"/>
        <v>#DIV/0!</v>
      </c>
    </row>
    <row r="922" customHeight="1" spans="1:4">
      <c r="A922" s="155" t="s">
        <v>766</v>
      </c>
      <c r="B922" s="211">
        <v>0</v>
      </c>
      <c r="C922" s="211">
        <v>0</v>
      </c>
      <c r="D922" s="269" t="e">
        <f t="shared" si="14"/>
        <v>#DIV/0!</v>
      </c>
    </row>
    <row r="923" customHeight="1" spans="1:4">
      <c r="A923" s="155" t="s">
        <v>767</v>
      </c>
      <c r="B923" s="211">
        <v>0</v>
      </c>
      <c r="C923" s="211">
        <v>0</v>
      </c>
      <c r="D923" s="269" t="e">
        <f t="shared" si="14"/>
        <v>#DIV/0!</v>
      </c>
    </row>
    <row r="924" customHeight="1" spans="1:4">
      <c r="A924" s="155" t="s">
        <v>768</v>
      </c>
      <c r="B924" s="211">
        <v>0</v>
      </c>
      <c r="C924" s="211">
        <v>0</v>
      </c>
      <c r="D924" s="269" t="e">
        <f t="shared" si="14"/>
        <v>#DIV/0!</v>
      </c>
    </row>
    <row r="925" customHeight="1" spans="1:4">
      <c r="A925" s="155" t="s">
        <v>769</v>
      </c>
      <c r="B925" s="211">
        <v>562</v>
      </c>
      <c r="C925" s="211">
        <v>618</v>
      </c>
      <c r="D925" s="269">
        <f t="shared" si="14"/>
        <v>1.09964412811388</v>
      </c>
    </row>
    <row r="926" customHeight="1" spans="1:4">
      <c r="A926" s="155" t="s">
        <v>770</v>
      </c>
      <c r="B926" s="211">
        <f>SUM(B927:B936)</f>
        <v>3569</v>
      </c>
      <c r="C926" s="211">
        <f>SUM(C927:C936)</f>
        <v>3926</v>
      </c>
      <c r="D926" s="269">
        <f t="shared" si="14"/>
        <v>1.10002801905296</v>
      </c>
    </row>
    <row r="927" customHeight="1" spans="1:4">
      <c r="A927" s="155" t="s">
        <v>74</v>
      </c>
      <c r="B927" s="211">
        <v>62</v>
      </c>
      <c r="C927" s="211">
        <v>68</v>
      </c>
      <c r="D927" s="269">
        <f t="shared" si="14"/>
        <v>1.09677419354839</v>
      </c>
    </row>
    <row r="928" customHeight="1" spans="1:4">
      <c r="A928" s="155" t="s">
        <v>75</v>
      </c>
      <c r="B928" s="211">
        <v>0</v>
      </c>
      <c r="C928" s="211">
        <v>0</v>
      </c>
      <c r="D928" s="269" t="e">
        <f t="shared" si="14"/>
        <v>#DIV/0!</v>
      </c>
    </row>
    <row r="929" customHeight="1" spans="1:4">
      <c r="A929" s="155" t="s">
        <v>76</v>
      </c>
      <c r="B929" s="211">
        <v>0</v>
      </c>
      <c r="C929" s="211">
        <v>0</v>
      </c>
      <c r="D929" s="269" t="e">
        <f t="shared" si="14"/>
        <v>#DIV/0!</v>
      </c>
    </row>
    <row r="930" customHeight="1" spans="1:4">
      <c r="A930" s="155" t="s">
        <v>771</v>
      </c>
      <c r="B930" s="211">
        <v>1006</v>
      </c>
      <c r="C930" s="211">
        <v>1107</v>
      </c>
      <c r="D930" s="269">
        <f t="shared" si="14"/>
        <v>1.10039761431412</v>
      </c>
    </row>
    <row r="931" customHeight="1" spans="1:4">
      <c r="A931" s="155" t="s">
        <v>772</v>
      </c>
      <c r="B931" s="211">
        <v>0</v>
      </c>
      <c r="C931" s="211">
        <v>0</v>
      </c>
      <c r="D931" s="269" t="e">
        <f t="shared" si="14"/>
        <v>#DIV/0!</v>
      </c>
    </row>
    <row r="932" customHeight="1" spans="1:4">
      <c r="A932" s="155" t="s">
        <v>773</v>
      </c>
      <c r="B932" s="211">
        <v>0</v>
      </c>
      <c r="C932" s="211">
        <v>0</v>
      </c>
      <c r="D932" s="269" t="e">
        <f t="shared" si="14"/>
        <v>#DIV/0!</v>
      </c>
    </row>
    <row r="933" customHeight="1" spans="1:4">
      <c r="A933" s="155" t="s">
        <v>774</v>
      </c>
      <c r="B933" s="211">
        <v>0</v>
      </c>
      <c r="C933" s="211">
        <v>0</v>
      </c>
      <c r="D933" s="269" t="e">
        <f t="shared" si="14"/>
        <v>#DIV/0!</v>
      </c>
    </row>
    <row r="934" customHeight="1" spans="1:4">
      <c r="A934" s="155" t="s">
        <v>775</v>
      </c>
      <c r="B934" s="211">
        <v>0</v>
      </c>
      <c r="C934" s="211">
        <v>0</v>
      </c>
      <c r="D934" s="269" t="e">
        <f t="shared" si="14"/>
        <v>#DIV/0!</v>
      </c>
    </row>
    <row r="935" customHeight="1" spans="1:4">
      <c r="A935" s="155" t="s">
        <v>83</v>
      </c>
      <c r="B935" s="211">
        <v>0</v>
      </c>
      <c r="C935" s="211">
        <v>0</v>
      </c>
      <c r="D935" s="269" t="e">
        <f t="shared" si="14"/>
        <v>#DIV/0!</v>
      </c>
    </row>
    <row r="936" customHeight="1" spans="1:4">
      <c r="A936" s="155" t="s">
        <v>776</v>
      </c>
      <c r="B936" s="211">
        <v>2501</v>
      </c>
      <c r="C936" s="211">
        <v>2751</v>
      </c>
      <c r="D936" s="269">
        <f t="shared" si="14"/>
        <v>1.0999600159936</v>
      </c>
    </row>
    <row r="937" customHeight="1" spans="1:4">
      <c r="A937" s="155" t="s">
        <v>777</v>
      </c>
      <c r="B937" s="211">
        <f>SUM(B938:B943)</f>
        <v>1678</v>
      </c>
      <c r="C937" s="211">
        <f>SUM(C938:C943)</f>
        <v>1847</v>
      </c>
      <c r="D937" s="269">
        <f t="shared" si="14"/>
        <v>1.10071513706794</v>
      </c>
    </row>
    <row r="938" customHeight="1" spans="1:4">
      <c r="A938" s="155" t="s">
        <v>778</v>
      </c>
      <c r="B938" s="211">
        <v>315</v>
      </c>
      <c r="C938" s="211">
        <v>347</v>
      </c>
      <c r="D938" s="269">
        <f t="shared" si="14"/>
        <v>1.1015873015873</v>
      </c>
    </row>
    <row r="939" customHeight="1" spans="1:4">
      <c r="A939" s="155" t="s">
        <v>779</v>
      </c>
      <c r="B939" s="211">
        <v>0</v>
      </c>
      <c r="C939" s="211">
        <v>0</v>
      </c>
      <c r="D939" s="269" t="e">
        <f t="shared" si="14"/>
        <v>#DIV/0!</v>
      </c>
    </row>
    <row r="940" customHeight="1" spans="1:4">
      <c r="A940" s="155" t="s">
        <v>780</v>
      </c>
      <c r="B940" s="211">
        <v>1138</v>
      </c>
      <c r="C940" s="211">
        <v>1252</v>
      </c>
      <c r="D940" s="269">
        <f t="shared" si="14"/>
        <v>1.10017574692443</v>
      </c>
    </row>
    <row r="941" customHeight="1" spans="1:4">
      <c r="A941" s="155" t="s">
        <v>781</v>
      </c>
      <c r="B941" s="211">
        <v>135</v>
      </c>
      <c r="C941" s="211">
        <v>149</v>
      </c>
      <c r="D941" s="269">
        <f t="shared" si="14"/>
        <v>1.1037037037037</v>
      </c>
    </row>
    <row r="942" customHeight="1" spans="1:4">
      <c r="A942" s="155" t="s">
        <v>782</v>
      </c>
      <c r="B942" s="211">
        <v>80</v>
      </c>
      <c r="C942" s="211">
        <v>88</v>
      </c>
      <c r="D942" s="269">
        <f t="shared" si="14"/>
        <v>1.1</v>
      </c>
    </row>
    <row r="943" customHeight="1" spans="1:4">
      <c r="A943" s="155" t="s">
        <v>783</v>
      </c>
      <c r="B943" s="211">
        <v>10</v>
      </c>
      <c r="C943" s="211">
        <v>11</v>
      </c>
      <c r="D943" s="269">
        <f t="shared" si="14"/>
        <v>1.1</v>
      </c>
    </row>
    <row r="944" customHeight="1" spans="1:4">
      <c r="A944" s="155" t="s">
        <v>784</v>
      </c>
      <c r="B944" s="211">
        <f>SUM(B945:B949)</f>
        <v>3310</v>
      </c>
      <c r="C944" s="211">
        <f>SUM(C945:C949)</f>
        <v>3641</v>
      </c>
      <c r="D944" s="269">
        <f t="shared" si="14"/>
        <v>1.1</v>
      </c>
    </row>
    <row r="945" customHeight="1" spans="1:4">
      <c r="A945" s="155" t="s">
        <v>785</v>
      </c>
      <c r="B945" s="211">
        <v>0</v>
      </c>
      <c r="C945" s="211">
        <v>0</v>
      </c>
      <c r="D945" s="269" t="e">
        <f t="shared" si="14"/>
        <v>#DIV/0!</v>
      </c>
    </row>
    <row r="946" customHeight="1" spans="1:4">
      <c r="A946" s="155" t="s">
        <v>786</v>
      </c>
      <c r="B946" s="211">
        <v>1027</v>
      </c>
      <c r="C946" s="211">
        <v>1130</v>
      </c>
      <c r="D946" s="269">
        <f t="shared" si="14"/>
        <v>1.10029211295034</v>
      </c>
    </row>
    <row r="947" customHeight="1" spans="1:4">
      <c r="A947" s="155" t="s">
        <v>787</v>
      </c>
      <c r="B947" s="211">
        <v>271</v>
      </c>
      <c r="C947" s="211">
        <v>298</v>
      </c>
      <c r="D947" s="269">
        <f t="shared" si="14"/>
        <v>1.09963099630996</v>
      </c>
    </row>
    <row r="948" customHeight="1" spans="1:4">
      <c r="A948" s="155" t="s">
        <v>788</v>
      </c>
      <c r="B948" s="211">
        <v>0</v>
      </c>
      <c r="C948" s="211">
        <v>0</v>
      </c>
      <c r="D948" s="269" t="e">
        <f t="shared" si="14"/>
        <v>#DIV/0!</v>
      </c>
    </row>
    <row r="949" customHeight="1" spans="1:4">
      <c r="A949" s="155" t="s">
        <v>789</v>
      </c>
      <c r="B949" s="211">
        <v>2012</v>
      </c>
      <c r="C949" s="211">
        <v>2213</v>
      </c>
      <c r="D949" s="269">
        <f t="shared" si="14"/>
        <v>1.09990059642147</v>
      </c>
    </row>
    <row r="950" customHeight="1" spans="1:4">
      <c r="A950" s="155" t="s">
        <v>790</v>
      </c>
      <c r="B950" s="211">
        <f>SUM(B951:B952)</f>
        <v>3842</v>
      </c>
      <c r="C950" s="211">
        <f>SUM(C951:C952)</f>
        <v>4226</v>
      </c>
      <c r="D950" s="269">
        <f t="shared" si="14"/>
        <v>1.09994794377928</v>
      </c>
    </row>
    <row r="951" customHeight="1" spans="1:4">
      <c r="A951" s="155" t="s">
        <v>791</v>
      </c>
      <c r="B951" s="211">
        <v>3323</v>
      </c>
      <c r="C951" s="211">
        <v>3655</v>
      </c>
      <c r="D951" s="269">
        <f t="shared" si="14"/>
        <v>1.09990972013241</v>
      </c>
    </row>
    <row r="952" customHeight="1" spans="1:4">
      <c r="A952" s="155" t="s">
        <v>792</v>
      </c>
      <c r="B952" s="211">
        <v>519</v>
      </c>
      <c r="C952" s="211">
        <v>571</v>
      </c>
      <c r="D952" s="269">
        <f t="shared" si="14"/>
        <v>1.10019267822736</v>
      </c>
    </row>
    <row r="953" customHeight="1" spans="1:4">
      <c r="A953" s="155" t="s">
        <v>793</v>
      </c>
      <c r="B953" s="211">
        <f>B954+B955</f>
        <v>325</v>
      </c>
      <c r="C953" s="211">
        <f>C954+C955</f>
        <v>358</v>
      </c>
      <c r="D953" s="269">
        <f t="shared" si="14"/>
        <v>1.10153846153846</v>
      </c>
    </row>
    <row r="954" customHeight="1" spans="1:4">
      <c r="A954" s="155" t="s">
        <v>794</v>
      </c>
      <c r="B954" s="211">
        <v>0</v>
      </c>
      <c r="C954" s="211">
        <v>0</v>
      </c>
      <c r="D954" s="269" t="e">
        <f t="shared" si="14"/>
        <v>#DIV/0!</v>
      </c>
    </row>
    <row r="955" customHeight="1" spans="1:4">
      <c r="A955" s="155" t="s">
        <v>795</v>
      </c>
      <c r="B955" s="211">
        <v>325</v>
      </c>
      <c r="C955" s="211">
        <v>358</v>
      </c>
      <c r="D955" s="269">
        <f t="shared" si="14"/>
        <v>1.10153846153846</v>
      </c>
    </row>
    <row r="956" customHeight="1" spans="1:4">
      <c r="A956" s="155" t="s">
        <v>796</v>
      </c>
      <c r="B956" s="211">
        <f>B957+B979+B989+B999+B1006+B1011</f>
        <v>11300</v>
      </c>
      <c r="C956" s="211">
        <f>C957+C979+C989+C999+C1006+C1011</f>
        <v>12431</v>
      </c>
      <c r="D956" s="269">
        <f t="shared" si="14"/>
        <v>1.10008849557522</v>
      </c>
    </row>
    <row r="957" customHeight="1" spans="1:4">
      <c r="A957" s="155" t="s">
        <v>797</v>
      </c>
      <c r="B957" s="211">
        <f>SUM(B958:B978)</f>
        <v>10980</v>
      </c>
      <c r="C957" s="211">
        <f>SUM(C958:C978)</f>
        <v>12079</v>
      </c>
      <c r="D957" s="269">
        <f t="shared" si="14"/>
        <v>1.10009107468124</v>
      </c>
    </row>
    <row r="958" customHeight="1" spans="1:4">
      <c r="A958" s="155" t="s">
        <v>74</v>
      </c>
      <c r="B958" s="211">
        <v>577</v>
      </c>
      <c r="C958" s="211">
        <v>635</v>
      </c>
      <c r="D958" s="269">
        <f t="shared" si="14"/>
        <v>1.10051993067591</v>
      </c>
    </row>
    <row r="959" customHeight="1" spans="1:4">
      <c r="A959" s="155" t="s">
        <v>75</v>
      </c>
      <c r="B959" s="211">
        <v>6</v>
      </c>
      <c r="C959" s="211">
        <v>7</v>
      </c>
      <c r="D959" s="269">
        <f t="shared" si="14"/>
        <v>1.16666666666667</v>
      </c>
    </row>
    <row r="960" customHeight="1" spans="1:4">
      <c r="A960" s="155" t="s">
        <v>76</v>
      </c>
      <c r="B960" s="211">
        <v>0</v>
      </c>
      <c r="C960" s="211">
        <v>0</v>
      </c>
      <c r="D960" s="269" t="e">
        <f t="shared" si="14"/>
        <v>#DIV/0!</v>
      </c>
    </row>
    <row r="961" customHeight="1" spans="1:4">
      <c r="A961" s="155" t="s">
        <v>798</v>
      </c>
      <c r="B961" s="211">
        <v>8009</v>
      </c>
      <c r="C961" s="211">
        <v>8810</v>
      </c>
      <c r="D961" s="269">
        <f t="shared" si="14"/>
        <v>1.1000124859533</v>
      </c>
    </row>
    <row r="962" customHeight="1" spans="1:4">
      <c r="A962" s="155" t="s">
        <v>799</v>
      </c>
      <c r="B962" s="211">
        <v>539</v>
      </c>
      <c r="C962" s="211">
        <v>593</v>
      </c>
      <c r="D962" s="269">
        <f t="shared" si="14"/>
        <v>1.10018552875696</v>
      </c>
    </row>
    <row r="963" customHeight="1" spans="1:4">
      <c r="A963" s="155" t="s">
        <v>800</v>
      </c>
      <c r="B963" s="211">
        <v>0</v>
      </c>
      <c r="C963" s="211">
        <v>0</v>
      </c>
      <c r="D963" s="269" t="e">
        <f t="shared" si="14"/>
        <v>#DIV/0!</v>
      </c>
    </row>
    <row r="964" customHeight="1" spans="1:4">
      <c r="A964" s="155" t="s">
        <v>801</v>
      </c>
      <c r="B964" s="211">
        <v>0</v>
      </c>
      <c r="C964" s="211">
        <v>0</v>
      </c>
      <c r="D964" s="269" t="e">
        <f t="shared" si="14"/>
        <v>#DIV/0!</v>
      </c>
    </row>
    <row r="965" customHeight="1" spans="1:4">
      <c r="A965" s="155" t="s">
        <v>802</v>
      </c>
      <c r="B965" s="211">
        <v>0</v>
      </c>
      <c r="C965" s="211">
        <v>0</v>
      </c>
      <c r="D965" s="269" t="e">
        <f t="shared" si="14"/>
        <v>#DIV/0!</v>
      </c>
    </row>
    <row r="966" customHeight="1" spans="1:4">
      <c r="A966" s="155" t="s">
        <v>803</v>
      </c>
      <c r="B966" s="211">
        <v>248</v>
      </c>
      <c r="C966" s="211">
        <v>273</v>
      </c>
      <c r="D966" s="269">
        <f t="shared" ref="D966:D1029" si="15">C966/B966</f>
        <v>1.1008064516129</v>
      </c>
    </row>
    <row r="967" customHeight="1" spans="1:4">
      <c r="A967" s="155" t="s">
        <v>804</v>
      </c>
      <c r="B967" s="211">
        <v>0</v>
      </c>
      <c r="C967" s="211">
        <v>0</v>
      </c>
      <c r="D967" s="269" t="e">
        <f t="shared" si="15"/>
        <v>#DIV/0!</v>
      </c>
    </row>
    <row r="968" customHeight="1" spans="1:4">
      <c r="A968" s="155" t="s">
        <v>805</v>
      </c>
      <c r="B968" s="211">
        <v>0</v>
      </c>
      <c r="C968" s="211">
        <v>0</v>
      </c>
      <c r="D968" s="269" t="e">
        <f t="shared" si="15"/>
        <v>#DIV/0!</v>
      </c>
    </row>
    <row r="969" customHeight="1" spans="1:4">
      <c r="A969" s="155" t="s">
        <v>806</v>
      </c>
      <c r="B969" s="211">
        <v>0</v>
      </c>
      <c r="C969" s="211">
        <v>0</v>
      </c>
      <c r="D969" s="269" t="e">
        <f t="shared" si="15"/>
        <v>#DIV/0!</v>
      </c>
    </row>
    <row r="970" customHeight="1" spans="1:4">
      <c r="A970" s="155" t="s">
        <v>807</v>
      </c>
      <c r="B970" s="211">
        <v>0</v>
      </c>
      <c r="C970" s="211">
        <v>0</v>
      </c>
      <c r="D970" s="269" t="e">
        <f t="shared" si="15"/>
        <v>#DIV/0!</v>
      </c>
    </row>
    <row r="971" customHeight="1" spans="1:4">
      <c r="A971" s="155" t="s">
        <v>808</v>
      </c>
      <c r="B971" s="211">
        <v>0</v>
      </c>
      <c r="C971" s="211">
        <v>0</v>
      </c>
      <c r="D971" s="269" t="e">
        <f t="shared" si="15"/>
        <v>#DIV/0!</v>
      </c>
    </row>
    <row r="972" customHeight="1" spans="1:4">
      <c r="A972" s="155" t="s">
        <v>809</v>
      </c>
      <c r="B972" s="211">
        <v>0</v>
      </c>
      <c r="C972" s="211">
        <v>0</v>
      </c>
      <c r="D972" s="269" t="e">
        <f t="shared" si="15"/>
        <v>#DIV/0!</v>
      </c>
    </row>
    <row r="973" customHeight="1" spans="1:4">
      <c r="A973" s="155" t="s">
        <v>810</v>
      </c>
      <c r="B973" s="211">
        <v>0</v>
      </c>
      <c r="C973" s="211">
        <v>0</v>
      </c>
      <c r="D973" s="269" t="e">
        <f t="shared" si="15"/>
        <v>#DIV/0!</v>
      </c>
    </row>
    <row r="974" customHeight="1" spans="1:4">
      <c r="A974" s="155" t="s">
        <v>811</v>
      </c>
      <c r="B974" s="211">
        <v>0</v>
      </c>
      <c r="C974" s="211">
        <v>0</v>
      </c>
      <c r="D974" s="269" t="e">
        <f t="shared" si="15"/>
        <v>#DIV/0!</v>
      </c>
    </row>
    <row r="975" customHeight="1" spans="1:4">
      <c r="A975" s="155" t="s">
        <v>812</v>
      </c>
      <c r="B975" s="211">
        <v>0</v>
      </c>
      <c r="C975" s="211">
        <v>0</v>
      </c>
      <c r="D975" s="269" t="e">
        <f t="shared" si="15"/>
        <v>#DIV/0!</v>
      </c>
    </row>
    <row r="976" customHeight="1" spans="1:4">
      <c r="A976" s="155" t="s">
        <v>813</v>
      </c>
      <c r="B976" s="211">
        <v>74</v>
      </c>
      <c r="C976" s="211">
        <v>81</v>
      </c>
      <c r="D976" s="269">
        <f t="shared" si="15"/>
        <v>1.09459459459459</v>
      </c>
    </row>
    <row r="977" customHeight="1" spans="1:4">
      <c r="A977" s="155" t="s">
        <v>814</v>
      </c>
      <c r="B977" s="211">
        <v>0</v>
      </c>
      <c r="C977" s="211">
        <v>0</v>
      </c>
      <c r="D977" s="269" t="e">
        <f t="shared" si="15"/>
        <v>#DIV/0!</v>
      </c>
    </row>
    <row r="978" customHeight="1" spans="1:4">
      <c r="A978" s="155" t="s">
        <v>815</v>
      </c>
      <c r="B978" s="211">
        <v>1527</v>
      </c>
      <c r="C978" s="211">
        <v>1680</v>
      </c>
      <c r="D978" s="269">
        <f t="shared" si="15"/>
        <v>1.10019646365422</v>
      </c>
    </row>
    <row r="979" customHeight="1" spans="1:4">
      <c r="A979" s="155" t="s">
        <v>816</v>
      </c>
      <c r="B979" s="211">
        <f>SUM(B980:B988)</f>
        <v>0</v>
      </c>
      <c r="C979" s="211">
        <v>0</v>
      </c>
      <c r="D979" s="269" t="e">
        <f t="shared" si="15"/>
        <v>#DIV/0!</v>
      </c>
    </row>
    <row r="980" customHeight="1" spans="1:4">
      <c r="A980" s="155" t="s">
        <v>74</v>
      </c>
      <c r="B980" s="211">
        <v>0</v>
      </c>
      <c r="C980" s="211">
        <v>0</v>
      </c>
      <c r="D980" s="269" t="e">
        <f t="shared" si="15"/>
        <v>#DIV/0!</v>
      </c>
    </row>
    <row r="981" customHeight="1" spans="1:4">
      <c r="A981" s="155" t="s">
        <v>75</v>
      </c>
      <c r="B981" s="211">
        <v>0</v>
      </c>
      <c r="C981" s="211">
        <v>0</v>
      </c>
      <c r="D981" s="269" t="e">
        <f t="shared" si="15"/>
        <v>#DIV/0!</v>
      </c>
    </row>
    <row r="982" customHeight="1" spans="1:4">
      <c r="A982" s="155" t="s">
        <v>76</v>
      </c>
      <c r="B982" s="211">
        <v>0</v>
      </c>
      <c r="C982" s="211">
        <v>0</v>
      </c>
      <c r="D982" s="269" t="e">
        <f t="shared" si="15"/>
        <v>#DIV/0!</v>
      </c>
    </row>
    <row r="983" customHeight="1" spans="1:4">
      <c r="A983" s="155" t="s">
        <v>817</v>
      </c>
      <c r="B983" s="211">
        <v>0</v>
      </c>
      <c r="C983" s="211">
        <v>0</v>
      </c>
      <c r="D983" s="269" t="e">
        <f t="shared" si="15"/>
        <v>#DIV/0!</v>
      </c>
    </row>
    <row r="984" customHeight="1" spans="1:4">
      <c r="A984" s="155" t="s">
        <v>818</v>
      </c>
      <c r="B984" s="211">
        <v>0</v>
      </c>
      <c r="C984" s="211">
        <v>0</v>
      </c>
      <c r="D984" s="269" t="e">
        <f t="shared" si="15"/>
        <v>#DIV/0!</v>
      </c>
    </row>
    <row r="985" customHeight="1" spans="1:4">
      <c r="A985" s="155" t="s">
        <v>819</v>
      </c>
      <c r="B985" s="211">
        <v>0</v>
      </c>
      <c r="C985" s="211">
        <v>0</v>
      </c>
      <c r="D985" s="269" t="e">
        <f t="shared" si="15"/>
        <v>#DIV/0!</v>
      </c>
    </row>
    <row r="986" customHeight="1" spans="1:4">
      <c r="A986" s="155" t="s">
        <v>820</v>
      </c>
      <c r="B986" s="211">
        <v>0</v>
      </c>
      <c r="C986" s="211">
        <v>0</v>
      </c>
      <c r="D986" s="269" t="e">
        <f t="shared" si="15"/>
        <v>#DIV/0!</v>
      </c>
    </row>
    <row r="987" customHeight="1" spans="1:4">
      <c r="A987" s="155" t="s">
        <v>821</v>
      </c>
      <c r="B987" s="211">
        <v>0</v>
      </c>
      <c r="C987" s="211">
        <v>0</v>
      </c>
      <c r="D987" s="269" t="e">
        <f t="shared" si="15"/>
        <v>#DIV/0!</v>
      </c>
    </row>
    <row r="988" customHeight="1" spans="1:4">
      <c r="A988" s="155" t="s">
        <v>822</v>
      </c>
      <c r="B988" s="211">
        <v>0</v>
      </c>
      <c r="C988" s="211">
        <v>0</v>
      </c>
      <c r="D988" s="269" t="e">
        <f t="shared" si="15"/>
        <v>#DIV/0!</v>
      </c>
    </row>
    <row r="989" customHeight="1" spans="1:4">
      <c r="A989" s="155" t="s">
        <v>823</v>
      </c>
      <c r="B989" s="211">
        <f>SUM(B990:B998)</f>
        <v>0</v>
      </c>
      <c r="C989" s="211">
        <v>0</v>
      </c>
      <c r="D989" s="269" t="e">
        <f t="shared" si="15"/>
        <v>#DIV/0!</v>
      </c>
    </row>
    <row r="990" customHeight="1" spans="1:4">
      <c r="A990" s="155" t="s">
        <v>74</v>
      </c>
      <c r="B990" s="211">
        <v>0</v>
      </c>
      <c r="C990" s="211">
        <v>0</v>
      </c>
      <c r="D990" s="269" t="e">
        <f t="shared" si="15"/>
        <v>#DIV/0!</v>
      </c>
    </row>
    <row r="991" customHeight="1" spans="1:4">
      <c r="A991" s="155" t="s">
        <v>75</v>
      </c>
      <c r="B991" s="211">
        <v>0</v>
      </c>
      <c r="C991" s="211">
        <v>0</v>
      </c>
      <c r="D991" s="269" t="e">
        <f t="shared" si="15"/>
        <v>#DIV/0!</v>
      </c>
    </row>
    <row r="992" customHeight="1" spans="1:4">
      <c r="A992" s="155" t="s">
        <v>76</v>
      </c>
      <c r="B992" s="211">
        <v>0</v>
      </c>
      <c r="C992" s="211">
        <v>0</v>
      </c>
      <c r="D992" s="269" t="e">
        <f t="shared" si="15"/>
        <v>#DIV/0!</v>
      </c>
    </row>
    <row r="993" customHeight="1" spans="1:4">
      <c r="A993" s="155" t="s">
        <v>824</v>
      </c>
      <c r="B993" s="211">
        <v>0</v>
      </c>
      <c r="C993" s="211">
        <v>0</v>
      </c>
      <c r="D993" s="269" t="e">
        <f t="shared" si="15"/>
        <v>#DIV/0!</v>
      </c>
    </row>
    <row r="994" customHeight="1" spans="1:4">
      <c r="A994" s="155" t="s">
        <v>825</v>
      </c>
      <c r="B994" s="211">
        <v>0</v>
      </c>
      <c r="C994" s="211">
        <v>0</v>
      </c>
      <c r="D994" s="269" t="e">
        <f t="shared" si="15"/>
        <v>#DIV/0!</v>
      </c>
    </row>
    <row r="995" customHeight="1" spans="1:4">
      <c r="A995" s="155" t="s">
        <v>826</v>
      </c>
      <c r="B995" s="211">
        <v>0</v>
      </c>
      <c r="C995" s="211">
        <v>0</v>
      </c>
      <c r="D995" s="269" t="e">
        <f t="shared" si="15"/>
        <v>#DIV/0!</v>
      </c>
    </row>
    <row r="996" customHeight="1" spans="1:4">
      <c r="A996" s="155" t="s">
        <v>827</v>
      </c>
      <c r="B996" s="211">
        <v>0</v>
      </c>
      <c r="C996" s="211">
        <v>0</v>
      </c>
      <c r="D996" s="269" t="e">
        <f t="shared" si="15"/>
        <v>#DIV/0!</v>
      </c>
    </row>
    <row r="997" customHeight="1" spans="1:4">
      <c r="A997" s="155" t="s">
        <v>828</v>
      </c>
      <c r="B997" s="211">
        <v>0</v>
      </c>
      <c r="C997" s="211">
        <v>0</v>
      </c>
      <c r="D997" s="269" t="e">
        <f t="shared" si="15"/>
        <v>#DIV/0!</v>
      </c>
    </row>
    <row r="998" customHeight="1" spans="1:4">
      <c r="A998" s="155" t="s">
        <v>829</v>
      </c>
      <c r="B998" s="211">
        <v>0</v>
      </c>
      <c r="C998" s="211">
        <v>0</v>
      </c>
      <c r="D998" s="269" t="e">
        <f t="shared" si="15"/>
        <v>#DIV/0!</v>
      </c>
    </row>
    <row r="999" customHeight="1" spans="1:4">
      <c r="A999" s="155" t="s">
        <v>830</v>
      </c>
      <c r="B999" s="211">
        <f>SUM(B1000:B1005)</f>
        <v>0</v>
      </c>
      <c r="C999" s="211">
        <v>0</v>
      </c>
      <c r="D999" s="269" t="e">
        <f t="shared" si="15"/>
        <v>#DIV/0!</v>
      </c>
    </row>
    <row r="1000" customHeight="1" spans="1:4">
      <c r="A1000" s="155" t="s">
        <v>74</v>
      </c>
      <c r="B1000" s="211">
        <v>0</v>
      </c>
      <c r="C1000" s="211">
        <v>0</v>
      </c>
      <c r="D1000" s="269" t="e">
        <f t="shared" si="15"/>
        <v>#DIV/0!</v>
      </c>
    </row>
    <row r="1001" customHeight="1" spans="1:4">
      <c r="A1001" s="155" t="s">
        <v>75</v>
      </c>
      <c r="B1001" s="211">
        <v>0</v>
      </c>
      <c r="C1001" s="211">
        <v>0</v>
      </c>
      <c r="D1001" s="269" t="e">
        <f t="shared" si="15"/>
        <v>#DIV/0!</v>
      </c>
    </row>
    <row r="1002" customHeight="1" spans="1:4">
      <c r="A1002" s="155" t="s">
        <v>76</v>
      </c>
      <c r="B1002" s="211">
        <v>0</v>
      </c>
      <c r="C1002" s="211">
        <v>0</v>
      </c>
      <c r="D1002" s="269" t="e">
        <f t="shared" si="15"/>
        <v>#DIV/0!</v>
      </c>
    </row>
    <row r="1003" customHeight="1" spans="1:4">
      <c r="A1003" s="155" t="s">
        <v>821</v>
      </c>
      <c r="B1003" s="211">
        <v>0</v>
      </c>
      <c r="C1003" s="211">
        <v>0</v>
      </c>
      <c r="D1003" s="269" t="e">
        <f t="shared" si="15"/>
        <v>#DIV/0!</v>
      </c>
    </row>
    <row r="1004" customHeight="1" spans="1:4">
      <c r="A1004" s="155" t="s">
        <v>831</v>
      </c>
      <c r="B1004" s="211">
        <v>0</v>
      </c>
      <c r="C1004" s="211">
        <v>0</v>
      </c>
      <c r="D1004" s="269" t="e">
        <f t="shared" si="15"/>
        <v>#DIV/0!</v>
      </c>
    </row>
    <row r="1005" customHeight="1" spans="1:4">
      <c r="A1005" s="155" t="s">
        <v>832</v>
      </c>
      <c r="B1005" s="211">
        <v>0</v>
      </c>
      <c r="C1005" s="211">
        <v>0</v>
      </c>
      <c r="D1005" s="269" t="e">
        <f t="shared" si="15"/>
        <v>#DIV/0!</v>
      </c>
    </row>
    <row r="1006" customHeight="1" spans="1:4">
      <c r="A1006" s="155" t="s">
        <v>833</v>
      </c>
      <c r="B1006" s="211">
        <f>SUM(B1007:B1010)</f>
        <v>0</v>
      </c>
      <c r="C1006" s="211">
        <v>0</v>
      </c>
      <c r="D1006" s="269" t="e">
        <f t="shared" si="15"/>
        <v>#DIV/0!</v>
      </c>
    </row>
    <row r="1007" customHeight="1" spans="1:4">
      <c r="A1007" s="155" t="s">
        <v>834</v>
      </c>
      <c r="B1007" s="211">
        <v>0</v>
      </c>
      <c r="C1007" s="211">
        <v>0</v>
      </c>
      <c r="D1007" s="269" t="e">
        <f t="shared" si="15"/>
        <v>#DIV/0!</v>
      </c>
    </row>
    <row r="1008" customHeight="1" spans="1:4">
      <c r="A1008" s="155" t="s">
        <v>835</v>
      </c>
      <c r="B1008" s="211">
        <v>0</v>
      </c>
      <c r="C1008" s="211">
        <v>0</v>
      </c>
      <c r="D1008" s="269" t="e">
        <f t="shared" si="15"/>
        <v>#DIV/0!</v>
      </c>
    </row>
    <row r="1009" customHeight="1" spans="1:4">
      <c r="A1009" s="155" t="s">
        <v>836</v>
      </c>
      <c r="B1009" s="211">
        <v>0</v>
      </c>
      <c r="C1009" s="211">
        <v>0</v>
      </c>
      <c r="D1009" s="269" t="e">
        <f t="shared" si="15"/>
        <v>#DIV/0!</v>
      </c>
    </row>
    <row r="1010" customHeight="1" spans="1:4">
      <c r="A1010" s="155" t="s">
        <v>837</v>
      </c>
      <c r="B1010" s="211">
        <v>0</v>
      </c>
      <c r="C1010" s="211">
        <v>0</v>
      </c>
      <c r="D1010" s="269" t="e">
        <f t="shared" si="15"/>
        <v>#DIV/0!</v>
      </c>
    </row>
    <row r="1011" customHeight="1" spans="1:4">
      <c r="A1011" s="155" t="s">
        <v>838</v>
      </c>
      <c r="B1011" s="211">
        <f>B1012+B1013</f>
        <v>320</v>
      </c>
      <c r="C1011" s="211">
        <f>C1012+C1013</f>
        <v>352</v>
      </c>
      <c r="D1011" s="269">
        <f t="shared" si="15"/>
        <v>1.1</v>
      </c>
    </row>
    <row r="1012" customHeight="1" spans="1:4">
      <c r="A1012" s="155" t="s">
        <v>839</v>
      </c>
      <c r="B1012" s="211">
        <v>320</v>
      </c>
      <c r="C1012" s="211">
        <v>352</v>
      </c>
      <c r="D1012" s="269">
        <f t="shared" si="15"/>
        <v>1.1</v>
      </c>
    </row>
    <row r="1013" customHeight="1" spans="1:4">
      <c r="A1013" s="155" t="s">
        <v>840</v>
      </c>
      <c r="B1013" s="211">
        <v>0</v>
      </c>
      <c r="C1013" s="211">
        <v>0</v>
      </c>
      <c r="D1013" s="269" t="e">
        <f t="shared" si="15"/>
        <v>#DIV/0!</v>
      </c>
    </row>
    <row r="1014" customHeight="1" spans="1:4">
      <c r="A1014" s="155" t="s">
        <v>841</v>
      </c>
      <c r="B1014" s="211">
        <f>SUM(B1015,B1025,B1041,B1046,B1057,B1064,B1072)</f>
        <v>3974</v>
      </c>
      <c r="C1014" s="211">
        <f>SUM(C1015,C1025,C1041,C1046,C1057,C1064,C1072)</f>
        <v>4371</v>
      </c>
      <c r="D1014" s="269">
        <f t="shared" si="15"/>
        <v>1.09989934574736</v>
      </c>
    </row>
    <row r="1015" customHeight="1" spans="1:4">
      <c r="A1015" s="155" t="s">
        <v>842</v>
      </c>
      <c r="B1015" s="211">
        <f>SUM(B1016:B1024)</f>
        <v>10</v>
      </c>
      <c r="C1015" s="211">
        <f>SUM(C1016:C1024)</f>
        <v>11</v>
      </c>
      <c r="D1015" s="269">
        <f t="shared" si="15"/>
        <v>1.1</v>
      </c>
    </row>
    <row r="1016" customHeight="1" spans="1:4">
      <c r="A1016" s="155" t="s">
        <v>74</v>
      </c>
      <c r="B1016" s="211">
        <v>0</v>
      </c>
      <c r="C1016" s="211">
        <v>0</v>
      </c>
      <c r="D1016" s="269" t="e">
        <f t="shared" si="15"/>
        <v>#DIV/0!</v>
      </c>
    </row>
    <row r="1017" customHeight="1" spans="1:4">
      <c r="A1017" s="155" t="s">
        <v>75</v>
      </c>
      <c r="B1017" s="211">
        <v>0</v>
      </c>
      <c r="C1017" s="211">
        <v>0</v>
      </c>
      <c r="D1017" s="269" t="e">
        <f t="shared" si="15"/>
        <v>#DIV/0!</v>
      </c>
    </row>
    <row r="1018" customHeight="1" spans="1:4">
      <c r="A1018" s="155" t="s">
        <v>76</v>
      </c>
      <c r="B1018" s="211">
        <v>0</v>
      </c>
      <c r="C1018" s="211">
        <v>0</v>
      </c>
      <c r="D1018" s="269" t="e">
        <f t="shared" si="15"/>
        <v>#DIV/0!</v>
      </c>
    </row>
    <row r="1019" customHeight="1" spans="1:4">
      <c r="A1019" s="155" t="s">
        <v>843</v>
      </c>
      <c r="B1019" s="211">
        <v>0</v>
      </c>
      <c r="C1019" s="211">
        <v>0</v>
      </c>
      <c r="D1019" s="269" t="e">
        <f t="shared" si="15"/>
        <v>#DIV/0!</v>
      </c>
    </row>
    <row r="1020" customHeight="1" spans="1:4">
      <c r="A1020" s="155" t="s">
        <v>844</v>
      </c>
      <c r="B1020" s="211">
        <v>0</v>
      </c>
      <c r="C1020" s="211">
        <v>0</v>
      </c>
      <c r="D1020" s="269" t="e">
        <f t="shared" si="15"/>
        <v>#DIV/0!</v>
      </c>
    </row>
    <row r="1021" customHeight="1" spans="1:4">
      <c r="A1021" s="155" t="s">
        <v>845</v>
      </c>
      <c r="B1021" s="211">
        <v>0</v>
      </c>
      <c r="C1021" s="211">
        <v>0</v>
      </c>
      <c r="D1021" s="269" t="e">
        <f t="shared" si="15"/>
        <v>#DIV/0!</v>
      </c>
    </row>
    <row r="1022" customHeight="1" spans="1:4">
      <c r="A1022" s="155" t="s">
        <v>846</v>
      </c>
      <c r="B1022" s="211">
        <v>0</v>
      </c>
      <c r="C1022" s="211">
        <v>0</v>
      </c>
      <c r="D1022" s="269" t="e">
        <f t="shared" si="15"/>
        <v>#DIV/0!</v>
      </c>
    </row>
    <row r="1023" customHeight="1" spans="1:4">
      <c r="A1023" s="155" t="s">
        <v>847</v>
      </c>
      <c r="B1023" s="211">
        <v>0</v>
      </c>
      <c r="C1023" s="211">
        <v>0</v>
      </c>
      <c r="D1023" s="269" t="e">
        <f t="shared" si="15"/>
        <v>#DIV/0!</v>
      </c>
    </row>
    <row r="1024" customHeight="1" spans="1:4">
      <c r="A1024" s="155" t="s">
        <v>848</v>
      </c>
      <c r="B1024" s="211">
        <v>10</v>
      </c>
      <c r="C1024" s="211">
        <v>11</v>
      </c>
      <c r="D1024" s="269">
        <f t="shared" si="15"/>
        <v>1.1</v>
      </c>
    </row>
    <row r="1025" customHeight="1" spans="1:4">
      <c r="A1025" s="155" t="s">
        <v>849</v>
      </c>
      <c r="B1025" s="211">
        <f>SUM(B1026:B1040)</f>
        <v>280</v>
      </c>
      <c r="C1025" s="211">
        <f>SUM(C1026:C1040)</f>
        <v>308</v>
      </c>
      <c r="D1025" s="269">
        <f t="shared" si="15"/>
        <v>1.1</v>
      </c>
    </row>
    <row r="1026" customHeight="1" spans="1:4">
      <c r="A1026" s="155" t="s">
        <v>74</v>
      </c>
      <c r="B1026" s="211">
        <v>0</v>
      </c>
      <c r="C1026" s="211">
        <v>0</v>
      </c>
      <c r="D1026" s="269" t="e">
        <f t="shared" si="15"/>
        <v>#DIV/0!</v>
      </c>
    </row>
    <row r="1027" customHeight="1" spans="1:4">
      <c r="A1027" s="155" t="s">
        <v>75</v>
      </c>
      <c r="B1027" s="211">
        <v>0</v>
      </c>
      <c r="C1027" s="211">
        <v>0</v>
      </c>
      <c r="D1027" s="269" t="e">
        <f t="shared" si="15"/>
        <v>#DIV/0!</v>
      </c>
    </row>
    <row r="1028" customHeight="1" spans="1:4">
      <c r="A1028" s="155" t="s">
        <v>76</v>
      </c>
      <c r="B1028" s="211">
        <v>0</v>
      </c>
      <c r="C1028" s="211">
        <v>0</v>
      </c>
      <c r="D1028" s="269" t="e">
        <f t="shared" si="15"/>
        <v>#DIV/0!</v>
      </c>
    </row>
    <row r="1029" customHeight="1" spans="1:4">
      <c r="A1029" s="155" t="s">
        <v>850</v>
      </c>
      <c r="B1029" s="211">
        <v>0</v>
      </c>
      <c r="C1029" s="211">
        <v>0</v>
      </c>
      <c r="D1029" s="269" t="e">
        <f t="shared" si="15"/>
        <v>#DIV/0!</v>
      </c>
    </row>
    <row r="1030" customHeight="1" spans="1:4">
      <c r="A1030" s="155" t="s">
        <v>851</v>
      </c>
      <c r="B1030" s="211">
        <v>0</v>
      </c>
      <c r="C1030" s="211">
        <v>0</v>
      </c>
      <c r="D1030" s="269" t="e">
        <f t="shared" ref="D1030:D1093" si="16">C1030/B1030</f>
        <v>#DIV/0!</v>
      </c>
    </row>
    <row r="1031" customHeight="1" spans="1:4">
      <c r="A1031" s="155" t="s">
        <v>852</v>
      </c>
      <c r="B1031" s="211">
        <v>0</v>
      </c>
      <c r="C1031" s="211">
        <v>0</v>
      </c>
      <c r="D1031" s="269" t="e">
        <f t="shared" si="16"/>
        <v>#DIV/0!</v>
      </c>
    </row>
    <row r="1032" customHeight="1" spans="1:4">
      <c r="A1032" s="155" t="s">
        <v>853</v>
      </c>
      <c r="B1032" s="211">
        <v>0</v>
      </c>
      <c r="C1032" s="211">
        <v>0</v>
      </c>
      <c r="D1032" s="269" t="e">
        <f t="shared" si="16"/>
        <v>#DIV/0!</v>
      </c>
    </row>
    <row r="1033" customHeight="1" spans="1:4">
      <c r="A1033" s="155" t="s">
        <v>854</v>
      </c>
      <c r="B1033" s="211">
        <v>0</v>
      </c>
      <c r="C1033" s="211">
        <v>0</v>
      </c>
      <c r="D1033" s="269" t="e">
        <f t="shared" si="16"/>
        <v>#DIV/0!</v>
      </c>
    </row>
    <row r="1034" customHeight="1" spans="1:4">
      <c r="A1034" s="155" t="s">
        <v>855</v>
      </c>
      <c r="B1034" s="211">
        <v>0</v>
      </c>
      <c r="C1034" s="211">
        <v>0</v>
      </c>
      <c r="D1034" s="269" t="e">
        <f t="shared" si="16"/>
        <v>#DIV/0!</v>
      </c>
    </row>
    <row r="1035" customHeight="1" spans="1:4">
      <c r="A1035" s="155" t="s">
        <v>856</v>
      </c>
      <c r="B1035" s="211">
        <v>0</v>
      </c>
      <c r="C1035" s="211">
        <v>0</v>
      </c>
      <c r="D1035" s="269" t="e">
        <f t="shared" si="16"/>
        <v>#DIV/0!</v>
      </c>
    </row>
    <row r="1036" customHeight="1" spans="1:4">
      <c r="A1036" s="155" t="s">
        <v>857</v>
      </c>
      <c r="B1036" s="211">
        <v>0</v>
      </c>
      <c r="C1036" s="211">
        <v>0</v>
      </c>
      <c r="D1036" s="269" t="e">
        <f t="shared" si="16"/>
        <v>#DIV/0!</v>
      </c>
    </row>
    <row r="1037" customHeight="1" spans="1:4">
      <c r="A1037" s="155" t="s">
        <v>858</v>
      </c>
      <c r="B1037" s="211">
        <v>0</v>
      </c>
      <c r="C1037" s="211">
        <v>0</v>
      </c>
      <c r="D1037" s="269" t="e">
        <f t="shared" si="16"/>
        <v>#DIV/0!</v>
      </c>
    </row>
    <row r="1038" customHeight="1" spans="1:4">
      <c r="A1038" s="155" t="s">
        <v>859</v>
      </c>
      <c r="B1038" s="211">
        <v>0</v>
      </c>
      <c r="C1038" s="211">
        <v>0</v>
      </c>
      <c r="D1038" s="269" t="e">
        <f t="shared" si="16"/>
        <v>#DIV/0!</v>
      </c>
    </row>
    <row r="1039" customHeight="1" spans="1:4">
      <c r="A1039" s="155" t="s">
        <v>860</v>
      </c>
      <c r="B1039" s="211">
        <v>0</v>
      </c>
      <c r="C1039" s="211">
        <v>0</v>
      </c>
      <c r="D1039" s="269" t="e">
        <f t="shared" si="16"/>
        <v>#DIV/0!</v>
      </c>
    </row>
    <row r="1040" customHeight="1" spans="1:4">
      <c r="A1040" s="155" t="s">
        <v>861</v>
      </c>
      <c r="B1040" s="211">
        <v>280</v>
      </c>
      <c r="C1040" s="211">
        <v>308</v>
      </c>
      <c r="D1040" s="269">
        <f t="shared" si="16"/>
        <v>1.1</v>
      </c>
    </row>
    <row r="1041" customHeight="1" spans="1:4">
      <c r="A1041" s="155" t="s">
        <v>862</v>
      </c>
      <c r="B1041" s="211">
        <f>SUM(B1042:B1045)</f>
        <v>0</v>
      </c>
      <c r="C1041" s="211">
        <f>SUM(C1042:C1045)</f>
        <v>0</v>
      </c>
      <c r="D1041" s="269" t="e">
        <f t="shared" si="16"/>
        <v>#DIV/0!</v>
      </c>
    </row>
    <row r="1042" customHeight="1" spans="1:4">
      <c r="A1042" s="155" t="s">
        <v>74</v>
      </c>
      <c r="B1042" s="211">
        <v>0</v>
      </c>
      <c r="C1042" s="211">
        <v>0</v>
      </c>
      <c r="D1042" s="269" t="e">
        <f t="shared" si="16"/>
        <v>#DIV/0!</v>
      </c>
    </row>
    <row r="1043" customHeight="1" spans="1:4">
      <c r="A1043" s="155" t="s">
        <v>75</v>
      </c>
      <c r="B1043" s="211">
        <v>0</v>
      </c>
      <c r="C1043" s="211">
        <v>0</v>
      </c>
      <c r="D1043" s="269" t="e">
        <f t="shared" si="16"/>
        <v>#DIV/0!</v>
      </c>
    </row>
    <row r="1044" customHeight="1" spans="1:4">
      <c r="A1044" s="155" t="s">
        <v>76</v>
      </c>
      <c r="B1044" s="211">
        <v>0</v>
      </c>
      <c r="C1044" s="211">
        <v>0</v>
      </c>
      <c r="D1044" s="269" t="e">
        <f t="shared" si="16"/>
        <v>#DIV/0!</v>
      </c>
    </row>
    <row r="1045" customHeight="1" spans="1:4">
      <c r="A1045" s="155" t="s">
        <v>863</v>
      </c>
      <c r="B1045" s="211">
        <v>0</v>
      </c>
      <c r="C1045" s="211">
        <v>0</v>
      </c>
      <c r="D1045" s="269" t="e">
        <f t="shared" si="16"/>
        <v>#DIV/0!</v>
      </c>
    </row>
    <row r="1046" customHeight="1" spans="1:4">
      <c r="A1046" s="155" t="s">
        <v>864</v>
      </c>
      <c r="B1046" s="211">
        <f>SUM(B1047:B1056)</f>
        <v>338</v>
      </c>
      <c r="C1046" s="211">
        <f>SUM(C1047:C1056)</f>
        <v>372</v>
      </c>
      <c r="D1046" s="269">
        <f t="shared" si="16"/>
        <v>1.10059171597633</v>
      </c>
    </row>
    <row r="1047" customHeight="1" spans="1:4">
      <c r="A1047" s="155" t="s">
        <v>74</v>
      </c>
      <c r="B1047" s="211">
        <v>137</v>
      </c>
      <c r="C1047" s="211">
        <v>151</v>
      </c>
      <c r="D1047" s="269">
        <f t="shared" si="16"/>
        <v>1.1021897810219</v>
      </c>
    </row>
    <row r="1048" customHeight="1" spans="1:4">
      <c r="A1048" s="155" t="s">
        <v>75</v>
      </c>
      <c r="B1048" s="211">
        <v>0</v>
      </c>
      <c r="C1048" s="211">
        <v>0</v>
      </c>
      <c r="D1048" s="269" t="e">
        <f t="shared" si="16"/>
        <v>#DIV/0!</v>
      </c>
    </row>
    <row r="1049" customHeight="1" spans="1:4">
      <c r="A1049" s="155" t="s">
        <v>76</v>
      </c>
      <c r="B1049" s="211">
        <v>0</v>
      </c>
      <c r="C1049" s="211">
        <v>0</v>
      </c>
      <c r="D1049" s="269" t="e">
        <f t="shared" si="16"/>
        <v>#DIV/0!</v>
      </c>
    </row>
    <row r="1050" customHeight="1" spans="1:4">
      <c r="A1050" s="155" t="s">
        <v>865</v>
      </c>
      <c r="B1050" s="211">
        <v>0</v>
      </c>
      <c r="C1050" s="211">
        <v>0</v>
      </c>
      <c r="D1050" s="269" t="e">
        <f t="shared" si="16"/>
        <v>#DIV/0!</v>
      </c>
    </row>
    <row r="1051" customHeight="1" spans="1:4">
      <c r="A1051" s="155" t="s">
        <v>866</v>
      </c>
      <c r="B1051" s="211">
        <v>0</v>
      </c>
      <c r="C1051" s="211">
        <v>0</v>
      </c>
      <c r="D1051" s="269" t="e">
        <f t="shared" si="16"/>
        <v>#DIV/0!</v>
      </c>
    </row>
    <row r="1052" customHeight="1" spans="1:4">
      <c r="A1052" s="155" t="s">
        <v>867</v>
      </c>
      <c r="B1052" s="211">
        <v>0</v>
      </c>
      <c r="C1052" s="211">
        <v>0</v>
      </c>
      <c r="D1052" s="269" t="e">
        <f t="shared" si="16"/>
        <v>#DIV/0!</v>
      </c>
    </row>
    <row r="1053" customHeight="1" spans="1:4">
      <c r="A1053" s="155" t="s">
        <v>868</v>
      </c>
      <c r="B1053" s="211">
        <v>0</v>
      </c>
      <c r="C1053" s="211">
        <v>0</v>
      </c>
      <c r="D1053" s="269" t="e">
        <f t="shared" si="16"/>
        <v>#DIV/0!</v>
      </c>
    </row>
    <row r="1054" customHeight="1" spans="1:4">
      <c r="A1054" s="155" t="s">
        <v>869</v>
      </c>
      <c r="B1054" s="211">
        <v>0</v>
      </c>
      <c r="C1054" s="211">
        <v>0</v>
      </c>
      <c r="D1054" s="269" t="e">
        <f t="shared" si="16"/>
        <v>#DIV/0!</v>
      </c>
    </row>
    <row r="1055" customHeight="1" spans="1:4">
      <c r="A1055" s="155" t="s">
        <v>83</v>
      </c>
      <c r="B1055" s="211">
        <v>81</v>
      </c>
      <c r="C1055" s="211">
        <v>89</v>
      </c>
      <c r="D1055" s="269">
        <f t="shared" si="16"/>
        <v>1.09876543209877</v>
      </c>
    </row>
    <row r="1056" customHeight="1" spans="1:4">
      <c r="A1056" s="155" t="s">
        <v>870</v>
      </c>
      <c r="B1056" s="211">
        <v>120</v>
      </c>
      <c r="C1056" s="211">
        <v>132</v>
      </c>
      <c r="D1056" s="269">
        <f t="shared" si="16"/>
        <v>1.1</v>
      </c>
    </row>
    <row r="1057" customHeight="1" spans="1:4">
      <c r="A1057" s="155" t="s">
        <v>871</v>
      </c>
      <c r="B1057" s="211">
        <f>SUM(B1058:B1063)</f>
        <v>0</v>
      </c>
      <c r="C1057" s="211">
        <f>SUM(C1058:C1063)</f>
        <v>0</v>
      </c>
      <c r="D1057" s="269" t="e">
        <f t="shared" si="16"/>
        <v>#DIV/0!</v>
      </c>
    </row>
    <row r="1058" customHeight="1" spans="1:4">
      <c r="A1058" s="155" t="s">
        <v>74</v>
      </c>
      <c r="B1058" s="211">
        <v>0</v>
      </c>
      <c r="C1058" s="211">
        <v>0</v>
      </c>
      <c r="D1058" s="269" t="e">
        <f t="shared" si="16"/>
        <v>#DIV/0!</v>
      </c>
    </row>
    <row r="1059" customHeight="1" spans="1:4">
      <c r="A1059" s="155" t="s">
        <v>75</v>
      </c>
      <c r="B1059" s="211">
        <v>0</v>
      </c>
      <c r="C1059" s="211">
        <v>0</v>
      </c>
      <c r="D1059" s="269" t="e">
        <f t="shared" si="16"/>
        <v>#DIV/0!</v>
      </c>
    </row>
    <row r="1060" customHeight="1" spans="1:4">
      <c r="A1060" s="155" t="s">
        <v>76</v>
      </c>
      <c r="B1060" s="211">
        <v>0</v>
      </c>
      <c r="C1060" s="211">
        <v>0</v>
      </c>
      <c r="D1060" s="269" t="e">
        <f t="shared" si="16"/>
        <v>#DIV/0!</v>
      </c>
    </row>
    <row r="1061" customHeight="1" spans="1:4">
      <c r="A1061" s="155" t="s">
        <v>872</v>
      </c>
      <c r="B1061" s="211">
        <v>0</v>
      </c>
      <c r="C1061" s="211">
        <v>0</v>
      </c>
      <c r="D1061" s="269" t="e">
        <f t="shared" si="16"/>
        <v>#DIV/0!</v>
      </c>
    </row>
    <row r="1062" customHeight="1" spans="1:4">
      <c r="A1062" s="155" t="s">
        <v>873</v>
      </c>
      <c r="B1062" s="211">
        <v>0</v>
      </c>
      <c r="C1062" s="211">
        <v>0</v>
      </c>
      <c r="D1062" s="269" t="e">
        <f t="shared" si="16"/>
        <v>#DIV/0!</v>
      </c>
    </row>
    <row r="1063" customHeight="1" spans="1:4">
      <c r="A1063" s="155" t="s">
        <v>874</v>
      </c>
      <c r="B1063" s="211">
        <v>0</v>
      </c>
      <c r="C1063" s="211">
        <v>0</v>
      </c>
      <c r="D1063" s="269" t="e">
        <f t="shared" si="16"/>
        <v>#DIV/0!</v>
      </c>
    </row>
    <row r="1064" customHeight="1" spans="1:4">
      <c r="A1064" s="155" t="s">
        <v>875</v>
      </c>
      <c r="B1064" s="211">
        <f>SUM(B1065:B1071)</f>
        <v>3233</v>
      </c>
      <c r="C1064" s="211">
        <f>SUM(C1065:C1071)</f>
        <v>3556</v>
      </c>
      <c r="D1064" s="269">
        <f t="shared" si="16"/>
        <v>1.09990720692855</v>
      </c>
    </row>
    <row r="1065" customHeight="1" spans="1:4">
      <c r="A1065" s="155" t="s">
        <v>74</v>
      </c>
      <c r="B1065" s="211">
        <v>0</v>
      </c>
      <c r="C1065" s="211">
        <v>0</v>
      </c>
      <c r="D1065" s="269" t="e">
        <f t="shared" si="16"/>
        <v>#DIV/0!</v>
      </c>
    </row>
    <row r="1066" customHeight="1" spans="1:4">
      <c r="A1066" s="155" t="s">
        <v>75</v>
      </c>
      <c r="B1066" s="211">
        <v>0</v>
      </c>
      <c r="C1066" s="211">
        <v>0</v>
      </c>
      <c r="D1066" s="269" t="e">
        <f t="shared" si="16"/>
        <v>#DIV/0!</v>
      </c>
    </row>
    <row r="1067" customHeight="1" spans="1:4">
      <c r="A1067" s="155" t="s">
        <v>76</v>
      </c>
      <c r="B1067" s="211">
        <v>0</v>
      </c>
      <c r="C1067" s="211">
        <v>0</v>
      </c>
      <c r="D1067" s="269" t="e">
        <f t="shared" si="16"/>
        <v>#DIV/0!</v>
      </c>
    </row>
    <row r="1068" customHeight="1" spans="1:4">
      <c r="A1068" s="155" t="s">
        <v>876</v>
      </c>
      <c r="B1068" s="211">
        <v>0</v>
      </c>
      <c r="C1068" s="211">
        <v>0</v>
      </c>
      <c r="D1068" s="269" t="e">
        <f t="shared" si="16"/>
        <v>#DIV/0!</v>
      </c>
    </row>
    <row r="1069" customHeight="1" spans="1:4">
      <c r="A1069" s="155" t="s">
        <v>877</v>
      </c>
      <c r="B1069" s="211">
        <v>30</v>
      </c>
      <c r="C1069" s="211">
        <v>33</v>
      </c>
      <c r="D1069" s="269">
        <f t="shared" si="16"/>
        <v>1.1</v>
      </c>
    </row>
    <row r="1070" customHeight="1" spans="1:4">
      <c r="A1070" s="155" t="s">
        <v>878</v>
      </c>
      <c r="B1070" s="211">
        <v>0</v>
      </c>
      <c r="C1070" s="211">
        <v>0</v>
      </c>
      <c r="D1070" s="269" t="e">
        <f t="shared" si="16"/>
        <v>#DIV/0!</v>
      </c>
    </row>
    <row r="1071" customHeight="1" spans="1:4">
      <c r="A1071" s="155" t="s">
        <v>879</v>
      </c>
      <c r="B1071" s="211">
        <v>3203</v>
      </c>
      <c r="C1071" s="211">
        <v>3523</v>
      </c>
      <c r="D1071" s="269">
        <f t="shared" si="16"/>
        <v>1.0999063378083</v>
      </c>
    </row>
    <row r="1072" customHeight="1" spans="1:4">
      <c r="A1072" s="155" t="s">
        <v>880</v>
      </c>
      <c r="B1072" s="211">
        <f>SUM(B1073:B1077)</f>
        <v>113</v>
      </c>
      <c r="C1072" s="211">
        <f>SUM(C1073:C1077)</f>
        <v>124</v>
      </c>
      <c r="D1072" s="269">
        <f t="shared" si="16"/>
        <v>1.09734513274336</v>
      </c>
    </row>
    <row r="1073" customHeight="1" spans="1:4">
      <c r="A1073" s="155" t="s">
        <v>881</v>
      </c>
      <c r="B1073" s="211">
        <v>0</v>
      </c>
      <c r="C1073" s="211">
        <v>0</v>
      </c>
      <c r="D1073" s="269" t="e">
        <f t="shared" si="16"/>
        <v>#DIV/0!</v>
      </c>
    </row>
    <row r="1074" customHeight="1" spans="1:4">
      <c r="A1074" s="155" t="s">
        <v>882</v>
      </c>
      <c r="B1074" s="211">
        <v>0</v>
      </c>
      <c r="C1074" s="211">
        <v>0</v>
      </c>
      <c r="D1074" s="269" t="e">
        <f t="shared" si="16"/>
        <v>#DIV/0!</v>
      </c>
    </row>
    <row r="1075" customHeight="1" spans="1:4">
      <c r="A1075" s="155" t="s">
        <v>883</v>
      </c>
      <c r="B1075" s="211">
        <v>0</v>
      </c>
      <c r="C1075" s="211">
        <v>0</v>
      </c>
      <c r="D1075" s="269" t="e">
        <f t="shared" si="16"/>
        <v>#DIV/0!</v>
      </c>
    </row>
    <row r="1076" customHeight="1" spans="1:4">
      <c r="A1076" s="155" t="s">
        <v>884</v>
      </c>
      <c r="B1076" s="211">
        <v>0</v>
      </c>
      <c r="C1076" s="211">
        <v>0</v>
      </c>
      <c r="D1076" s="269" t="e">
        <f t="shared" si="16"/>
        <v>#DIV/0!</v>
      </c>
    </row>
    <row r="1077" customHeight="1" spans="1:4">
      <c r="A1077" s="155" t="s">
        <v>885</v>
      </c>
      <c r="B1077" s="211">
        <v>113</v>
      </c>
      <c r="C1077" s="211">
        <v>124</v>
      </c>
      <c r="D1077" s="269">
        <f t="shared" si="16"/>
        <v>1.09734513274336</v>
      </c>
    </row>
    <row r="1078" customHeight="1" spans="1:4">
      <c r="A1078" s="155" t="s">
        <v>886</v>
      </c>
      <c r="B1078" s="211">
        <f>SUM(B1079,B1089,B1095)</f>
        <v>777</v>
      </c>
      <c r="C1078" s="211">
        <f>SUM(C1079,C1089,C1095)</f>
        <v>855</v>
      </c>
      <c r="D1078" s="269">
        <f t="shared" si="16"/>
        <v>1.1003861003861</v>
      </c>
    </row>
    <row r="1079" customHeight="1" spans="1:4">
      <c r="A1079" s="155" t="s">
        <v>887</v>
      </c>
      <c r="B1079" s="211">
        <f>SUM(B1080:B1088)</f>
        <v>550</v>
      </c>
      <c r="C1079" s="211">
        <f>SUM(C1080:C1088)</f>
        <v>605</v>
      </c>
      <c r="D1079" s="269">
        <f t="shared" si="16"/>
        <v>1.1</v>
      </c>
    </row>
    <row r="1080" customHeight="1" spans="1:4">
      <c r="A1080" s="155" t="s">
        <v>74</v>
      </c>
      <c r="B1080" s="211">
        <v>187</v>
      </c>
      <c r="C1080" s="211">
        <v>206</v>
      </c>
      <c r="D1080" s="269">
        <f t="shared" si="16"/>
        <v>1.10160427807487</v>
      </c>
    </row>
    <row r="1081" customHeight="1" spans="1:4">
      <c r="A1081" s="155" t="s">
        <v>75</v>
      </c>
      <c r="B1081" s="211">
        <v>142</v>
      </c>
      <c r="C1081" s="211">
        <v>156</v>
      </c>
      <c r="D1081" s="269">
        <f t="shared" si="16"/>
        <v>1.09859154929577</v>
      </c>
    </row>
    <row r="1082" customHeight="1" spans="1:4">
      <c r="A1082" s="155" t="s">
        <v>76</v>
      </c>
      <c r="B1082" s="211">
        <v>0</v>
      </c>
      <c r="C1082" s="211">
        <v>0</v>
      </c>
      <c r="D1082" s="269" t="e">
        <f t="shared" si="16"/>
        <v>#DIV/0!</v>
      </c>
    </row>
    <row r="1083" customHeight="1" spans="1:4">
      <c r="A1083" s="155" t="s">
        <v>888</v>
      </c>
      <c r="B1083" s="211">
        <v>0</v>
      </c>
      <c r="C1083" s="211">
        <v>0</v>
      </c>
      <c r="D1083" s="269" t="e">
        <f t="shared" si="16"/>
        <v>#DIV/0!</v>
      </c>
    </row>
    <row r="1084" customHeight="1" spans="1:4">
      <c r="A1084" s="155" t="s">
        <v>889</v>
      </c>
      <c r="B1084" s="211">
        <v>0</v>
      </c>
      <c r="C1084" s="211">
        <v>0</v>
      </c>
      <c r="D1084" s="269" t="e">
        <f t="shared" si="16"/>
        <v>#DIV/0!</v>
      </c>
    </row>
    <row r="1085" customHeight="1" spans="1:4">
      <c r="A1085" s="155" t="s">
        <v>890</v>
      </c>
      <c r="B1085" s="211">
        <v>0</v>
      </c>
      <c r="C1085" s="211">
        <v>0</v>
      </c>
      <c r="D1085" s="269" t="e">
        <f t="shared" si="16"/>
        <v>#DIV/0!</v>
      </c>
    </row>
    <row r="1086" customHeight="1" spans="1:4">
      <c r="A1086" s="155" t="s">
        <v>891</v>
      </c>
      <c r="B1086" s="211">
        <v>0</v>
      </c>
      <c r="C1086" s="211">
        <v>0</v>
      </c>
      <c r="D1086" s="269" t="e">
        <f t="shared" si="16"/>
        <v>#DIV/0!</v>
      </c>
    </row>
    <row r="1087" customHeight="1" spans="1:4">
      <c r="A1087" s="155" t="s">
        <v>83</v>
      </c>
      <c r="B1087" s="211">
        <v>0</v>
      </c>
      <c r="C1087" s="211">
        <v>0</v>
      </c>
      <c r="D1087" s="269" t="e">
        <f t="shared" si="16"/>
        <v>#DIV/0!</v>
      </c>
    </row>
    <row r="1088" customHeight="1" spans="1:4">
      <c r="A1088" s="155" t="s">
        <v>892</v>
      </c>
      <c r="B1088" s="211">
        <v>221</v>
      </c>
      <c r="C1088" s="211">
        <v>243</v>
      </c>
      <c r="D1088" s="269">
        <f t="shared" si="16"/>
        <v>1.09954751131222</v>
      </c>
    </row>
    <row r="1089" customHeight="1" spans="1:4">
      <c r="A1089" s="155" t="s">
        <v>893</v>
      </c>
      <c r="B1089" s="211">
        <f>SUM(B1090:B1094)</f>
        <v>95</v>
      </c>
      <c r="C1089" s="211">
        <f>SUM(C1090:C1094)</f>
        <v>105</v>
      </c>
      <c r="D1089" s="269">
        <f t="shared" si="16"/>
        <v>1.10526315789474</v>
      </c>
    </row>
    <row r="1090" customHeight="1" spans="1:4">
      <c r="A1090" s="155" t="s">
        <v>74</v>
      </c>
      <c r="B1090" s="211">
        <v>0</v>
      </c>
      <c r="C1090" s="211">
        <v>0</v>
      </c>
      <c r="D1090" s="269" t="e">
        <f t="shared" si="16"/>
        <v>#DIV/0!</v>
      </c>
    </row>
    <row r="1091" customHeight="1" spans="1:4">
      <c r="A1091" s="155" t="s">
        <v>75</v>
      </c>
      <c r="B1091" s="211">
        <v>0</v>
      </c>
      <c r="C1091" s="211">
        <v>0</v>
      </c>
      <c r="D1091" s="269" t="e">
        <f t="shared" si="16"/>
        <v>#DIV/0!</v>
      </c>
    </row>
    <row r="1092" customHeight="1" spans="1:4">
      <c r="A1092" s="155" t="s">
        <v>76</v>
      </c>
      <c r="B1092" s="211">
        <v>0</v>
      </c>
      <c r="C1092" s="211">
        <v>0</v>
      </c>
      <c r="D1092" s="269" t="e">
        <f t="shared" si="16"/>
        <v>#DIV/0!</v>
      </c>
    </row>
    <row r="1093" customHeight="1" spans="1:4">
      <c r="A1093" s="155" t="s">
        <v>894</v>
      </c>
      <c r="B1093" s="211">
        <v>0</v>
      </c>
      <c r="C1093" s="211">
        <v>0</v>
      </c>
      <c r="D1093" s="269" t="e">
        <f t="shared" si="16"/>
        <v>#DIV/0!</v>
      </c>
    </row>
    <row r="1094" customHeight="1" spans="1:4">
      <c r="A1094" s="155" t="s">
        <v>895</v>
      </c>
      <c r="B1094" s="211">
        <v>95</v>
      </c>
      <c r="C1094" s="211">
        <v>105</v>
      </c>
      <c r="D1094" s="269">
        <f t="shared" ref="D1094:D1157" si="17">C1094/B1094</f>
        <v>1.10526315789474</v>
      </c>
    </row>
    <row r="1095" customHeight="1" spans="1:4">
      <c r="A1095" s="155" t="s">
        <v>896</v>
      </c>
      <c r="B1095" s="211">
        <f>SUM(B1096:B1097)</f>
        <v>132</v>
      </c>
      <c r="C1095" s="211">
        <f>SUM(C1096:C1097)</f>
        <v>145</v>
      </c>
      <c r="D1095" s="269">
        <f t="shared" si="17"/>
        <v>1.09848484848485</v>
      </c>
    </row>
    <row r="1096" customHeight="1" spans="1:4">
      <c r="A1096" s="155" t="s">
        <v>897</v>
      </c>
      <c r="B1096" s="211">
        <v>0</v>
      </c>
      <c r="C1096" s="211">
        <v>0</v>
      </c>
      <c r="D1096" s="269" t="e">
        <f t="shared" si="17"/>
        <v>#DIV/0!</v>
      </c>
    </row>
    <row r="1097" customHeight="1" spans="1:4">
      <c r="A1097" s="155" t="s">
        <v>898</v>
      </c>
      <c r="B1097" s="211">
        <v>132</v>
      </c>
      <c r="C1097" s="211">
        <v>145</v>
      </c>
      <c r="D1097" s="269">
        <f t="shared" si="17"/>
        <v>1.09848484848485</v>
      </c>
    </row>
    <row r="1098" customHeight="1" spans="1:4">
      <c r="A1098" s="155" t="s">
        <v>899</v>
      </c>
      <c r="B1098" s="211">
        <f>SUM(B1099,B1106,B1116,B1122,B1125)</f>
        <v>116</v>
      </c>
      <c r="C1098" s="211">
        <f>SUM(C1099,C1106,C1116,C1122,C1125)</f>
        <v>128</v>
      </c>
      <c r="D1098" s="269">
        <f t="shared" si="17"/>
        <v>1.10344827586207</v>
      </c>
    </row>
    <row r="1099" customHeight="1" spans="1:4">
      <c r="A1099" s="155" t="s">
        <v>900</v>
      </c>
      <c r="B1099" s="211">
        <f>SUM(B1100:B1105)</f>
        <v>0</v>
      </c>
      <c r="C1099" s="211">
        <v>0</v>
      </c>
      <c r="D1099" s="269" t="e">
        <f t="shared" si="17"/>
        <v>#DIV/0!</v>
      </c>
    </row>
    <row r="1100" customHeight="1" spans="1:4">
      <c r="A1100" s="155" t="s">
        <v>74</v>
      </c>
      <c r="B1100" s="211">
        <v>0</v>
      </c>
      <c r="C1100" s="211">
        <v>0</v>
      </c>
      <c r="D1100" s="269" t="e">
        <f t="shared" si="17"/>
        <v>#DIV/0!</v>
      </c>
    </row>
    <row r="1101" customHeight="1" spans="1:4">
      <c r="A1101" s="155" t="s">
        <v>75</v>
      </c>
      <c r="B1101" s="211">
        <v>0</v>
      </c>
      <c r="C1101" s="211">
        <v>0</v>
      </c>
      <c r="D1101" s="269" t="e">
        <f t="shared" si="17"/>
        <v>#DIV/0!</v>
      </c>
    </row>
    <row r="1102" customHeight="1" spans="1:4">
      <c r="A1102" s="155" t="s">
        <v>76</v>
      </c>
      <c r="B1102" s="211">
        <v>0</v>
      </c>
      <c r="C1102" s="211">
        <v>0</v>
      </c>
      <c r="D1102" s="269" t="e">
        <f t="shared" si="17"/>
        <v>#DIV/0!</v>
      </c>
    </row>
    <row r="1103" customHeight="1" spans="1:4">
      <c r="A1103" s="155" t="s">
        <v>901</v>
      </c>
      <c r="B1103" s="211">
        <v>0</v>
      </c>
      <c r="C1103" s="211">
        <v>0</v>
      </c>
      <c r="D1103" s="269" t="e">
        <f t="shared" si="17"/>
        <v>#DIV/0!</v>
      </c>
    </row>
    <row r="1104" customHeight="1" spans="1:4">
      <c r="A1104" s="155" t="s">
        <v>83</v>
      </c>
      <c r="B1104" s="211">
        <v>0</v>
      </c>
      <c r="C1104" s="211">
        <v>0</v>
      </c>
      <c r="D1104" s="269" t="e">
        <f t="shared" si="17"/>
        <v>#DIV/0!</v>
      </c>
    </row>
    <row r="1105" customHeight="1" spans="1:4">
      <c r="A1105" s="155" t="s">
        <v>902</v>
      </c>
      <c r="B1105" s="211">
        <v>0</v>
      </c>
      <c r="C1105" s="211">
        <v>0</v>
      </c>
      <c r="D1105" s="269" t="e">
        <f t="shared" si="17"/>
        <v>#DIV/0!</v>
      </c>
    </row>
    <row r="1106" customHeight="1" spans="1:4">
      <c r="A1106" s="155" t="s">
        <v>903</v>
      </c>
      <c r="B1106" s="211">
        <f>SUM(B1107:B1115)</f>
        <v>0</v>
      </c>
      <c r="C1106" s="211">
        <v>0</v>
      </c>
      <c r="D1106" s="269" t="e">
        <f t="shared" si="17"/>
        <v>#DIV/0!</v>
      </c>
    </row>
    <row r="1107" customHeight="1" spans="1:4">
      <c r="A1107" s="155" t="s">
        <v>904</v>
      </c>
      <c r="B1107" s="211">
        <v>0</v>
      </c>
      <c r="C1107" s="211">
        <v>0</v>
      </c>
      <c r="D1107" s="269" t="e">
        <f t="shared" si="17"/>
        <v>#DIV/0!</v>
      </c>
    </row>
    <row r="1108" customHeight="1" spans="1:4">
      <c r="A1108" s="155" t="s">
        <v>905</v>
      </c>
      <c r="B1108" s="211">
        <v>0</v>
      </c>
      <c r="C1108" s="211">
        <v>0</v>
      </c>
      <c r="D1108" s="269" t="e">
        <f t="shared" si="17"/>
        <v>#DIV/0!</v>
      </c>
    </row>
    <row r="1109" customHeight="1" spans="1:4">
      <c r="A1109" s="155" t="s">
        <v>906</v>
      </c>
      <c r="B1109" s="211">
        <v>0</v>
      </c>
      <c r="C1109" s="211">
        <v>0</v>
      </c>
      <c r="D1109" s="269" t="e">
        <f t="shared" si="17"/>
        <v>#DIV/0!</v>
      </c>
    </row>
    <row r="1110" customHeight="1" spans="1:4">
      <c r="A1110" s="155" t="s">
        <v>907</v>
      </c>
      <c r="B1110" s="211">
        <v>0</v>
      </c>
      <c r="C1110" s="211">
        <v>0</v>
      </c>
      <c r="D1110" s="269" t="e">
        <f t="shared" si="17"/>
        <v>#DIV/0!</v>
      </c>
    </row>
    <row r="1111" customHeight="1" spans="1:4">
      <c r="A1111" s="155" t="s">
        <v>908</v>
      </c>
      <c r="B1111" s="211">
        <v>0</v>
      </c>
      <c r="C1111" s="211">
        <v>0</v>
      </c>
      <c r="D1111" s="269" t="e">
        <f t="shared" si="17"/>
        <v>#DIV/0!</v>
      </c>
    </row>
    <row r="1112" customHeight="1" spans="1:4">
      <c r="A1112" s="155" t="s">
        <v>909</v>
      </c>
      <c r="B1112" s="211">
        <v>0</v>
      </c>
      <c r="C1112" s="211">
        <v>0</v>
      </c>
      <c r="D1112" s="269" t="e">
        <f t="shared" si="17"/>
        <v>#DIV/0!</v>
      </c>
    </row>
    <row r="1113" customHeight="1" spans="1:4">
      <c r="A1113" s="155" t="s">
        <v>910</v>
      </c>
      <c r="B1113" s="211">
        <v>0</v>
      </c>
      <c r="C1113" s="211">
        <v>0</v>
      </c>
      <c r="D1113" s="269" t="e">
        <f t="shared" si="17"/>
        <v>#DIV/0!</v>
      </c>
    </row>
    <row r="1114" customHeight="1" spans="1:4">
      <c r="A1114" s="155" t="s">
        <v>911</v>
      </c>
      <c r="B1114" s="211">
        <v>0</v>
      </c>
      <c r="C1114" s="211">
        <v>0</v>
      </c>
      <c r="D1114" s="269" t="e">
        <f t="shared" si="17"/>
        <v>#DIV/0!</v>
      </c>
    </row>
    <row r="1115" customHeight="1" spans="1:4">
      <c r="A1115" s="155" t="s">
        <v>912</v>
      </c>
      <c r="B1115" s="211">
        <v>0</v>
      </c>
      <c r="C1115" s="211">
        <v>0</v>
      </c>
      <c r="D1115" s="269" t="e">
        <f t="shared" si="17"/>
        <v>#DIV/0!</v>
      </c>
    </row>
    <row r="1116" customHeight="1" spans="1:4">
      <c r="A1116" s="155" t="s">
        <v>913</v>
      </c>
      <c r="B1116" s="211">
        <f>SUM(B1117:B1121)</f>
        <v>116</v>
      </c>
      <c r="C1116" s="211">
        <f>SUM(C1117:C1121)</f>
        <v>128</v>
      </c>
      <c r="D1116" s="269">
        <f t="shared" si="17"/>
        <v>1.10344827586207</v>
      </c>
    </row>
    <row r="1117" customHeight="1" spans="1:4">
      <c r="A1117" s="155" t="s">
        <v>914</v>
      </c>
      <c r="B1117" s="211">
        <v>0</v>
      </c>
      <c r="C1117" s="211">
        <v>0</v>
      </c>
      <c r="D1117" s="269" t="e">
        <f t="shared" si="17"/>
        <v>#DIV/0!</v>
      </c>
    </row>
    <row r="1118" customHeight="1" spans="1:4">
      <c r="A1118" s="155" t="s">
        <v>915</v>
      </c>
      <c r="B1118" s="211">
        <v>0</v>
      </c>
      <c r="C1118" s="211">
        <v>0</v>
      </c>
      <c r="D1118" s="269" t="e">
        <f t="shared" si="17"/>
        <v>#DIV/0!</v>
      </c>
    </row>
    <row r="1119" customHeight="1" spans="1:4">
      <c r="A1119" s="155" t="s">
        <v>916</v>
      </c>
      <c r="B1119" s="211">
        <v>0</v>
      </c>
      <c r="C1119" s="211">
        <v>0</v>
      </c>
      <c r="D1119" s="269" t="e">
        <f t="shared" si="17"/>
        <v>#DIV/0!</v>
      </c>
    </row>
    <row r="1120" customHeight="1" spans="1:4">
      <c r="A1120" s="155" t="s">
        <v>917</v>
      </c>
      <c r="B1120" s="211">
        <v>0</v>
      </c>
      <c r="C1120" s="211">
        <v>0</v>
      </c>
      <c r="D1120" s="269" t="e">
        <f t="shared" si="17"/>
        <v>#DIV/0!</v>
      </c>
    </row>
    <row r="1121" customHeight="1" spans="1:4">
      <c r="A1121" s="155" t="s">
        <v>918</v>
      </c>
      <c r="B1121" s="211">
        <v>116</v>
      </c>
      <c r="C1121" s="211">
        <v>128</v>
      </c>
      <c r="D1121" s="269">
        <f t="shared" si="17"/>
        <v>1.10344827586207</v>
      </c>
    </row>
    <row r="1122" customHeight="1" spans="1:4">
      <c r="A1122" s="155" t="s">
        <v>919</v>
      </c>
      <c r="B1122" s="211">
        <f>SUM(B1123:B1124)</f>
        <v>0</v>
      </c>
      <c r="C1122" s="211">
        <v>0</v>
      </c>
      <c r="D1122" s="269" t="e">
        <f t="shared" si="17"/>
        <v>#DIV/0!</v>
      </c>
    </row>
    <row r="1123" customHeight="1" spans="1:4">
      <c r="A1123" s="155" t="s">
        <v>920</v>
      </c>
      <c r="B1123" s="211">
        <v>0</v>
      </c>
      <c r="C1123" s="211">
        <v>0</v>
      </c>
      <c r="D1123" s="269" t="e">
        <f t="shared" si="17"/>
        <v>#DIV/0!</v>
      </c>
    </row>
    <row r="1124" customHeight="1" spans="1:4">
      <c r="A1124" s="155" t="s">
        <v>921</v>
      </c>
      <c r="B1124" s="211">
        <v>0</v>
      </c>
      <c r="C1124" s="211">
        <v>0</v>
      </c>
      <c r="D1124" s="269" t="e">
        <f t="shared" si="17"/>
        <v>#DIV/0!</v>
      </c>
    </row>
    <row r="1125" customHeight="1" spans="1:4">
      <c r="A1125" s="155" t="s">
        <v>922</v>
      </c>
      <c r="B1125" s="211">
        <f>SUM(B1126:B1127)</f>
        <v>0</v>
      </c>
      <c r="C1125" s="211">
        <v>0</v>
      </c>
      <c r="D1125" s="269" t="e">
        <f t="shared" si="17"/>
        <v>#DIV/0!</v>
      </c>
    </row>
    <row r="1126" customHeight="1" spans="1:4">
      <c r="A1126" s="155" t="s">
        <v>923</v>
      </c>
      <c r="B1126" s="211">
        <v>0</v>
      </c>
      <c r="C1126" s="211">
        <v>0</v>
      </c>
      <c r="D1126" s="269" t="e">
        <f t="shared" si="17"/>
        <v>#DIV/0!</v>
      </c>
    </row>
    <row r="1127" customHeight="1" spans="1:4">
      <c r="A1127" s="155" t="s">
        <v>924</v>
      </c>
      <c r="B1127" s="211">
        <v>0</v>
      </c>
      <c r="C1127" s="211">
        <v>0</v>
      </c>
      <c r="D1127" s="269" t="e">
        <f t="shared" si="17"/>
        <v>#DIV/0!</v>
      </c>
    </row>
    <row r="1128" customHeight="1" spans="1:4">
      <c r="A1128" s="155" t="s">
        <v>925</v>
      </c>
      <c r="B1128" s="211">
        <f>SUM(B1129:B1137)</f>
        <v>0</v>
      </c>
      <c r="C1128" s="211">
        <v>0</v>
      </c>
      <c r="D1128" s="269" t="e">
        <f t="shared" si="17"/>
        <v>#DIV/0!</v>
      </c>
    </row>
    <row r="1129" customHeight="1" spans="1:4">
      <c r="A1129" s="155" t="s">
        <v>926</v>
      </c>
      <c r="B1129" s="211">
        <v>0</v>
      </c>
      <c r="C1129" s="211">
        <v>0</v>
      </c>
      <c r="D1129" s="269" t="e">
        <f t="shared" si="17"/>
        <v>#DIV/0!</v>
      </c>
    </row>
    <row r="1130" customHeight="1" spans="1:4">
      <c r="A1130" s="155" t="s">
        <v>927</v>
      </c>
      <c r="B1130" s="211">
        <v>0</v>
      </c>
      <c r="C1130" s="211">
        <v>0</v>
      </c>
      <c r="D1130" s="269" t="e">
        <f t="shared" si="17"/>
        <v>#DIV/0!</v>
      </c>
    </row>
    <row r="1131" customHeight="1" spans="1:4">
      <c r="A1131" s="155" t="s">
        <v>928</v>
      </c>
      <c r="B1131" s="211">
        <v>0</v>
      </c>
      <c r="C1131" s="211">
        <v>0</v>
      </c>
      <c r="D1131" s="269" t="e">
        <f t="shared" si="17"/>
        <v>#DIV/0!</v>
      </c>
    </row>
    <row r="1132" customHeight="1" spans="1:4">
      <c r="A1132" s="155" t="s">
        <v>929</v>
      </c>
      <c r="B1132" s="211">
        <v>0</v>
      </c>
      <c r="C1132" s="211">
        <v>0</v>
      </c>
      <c r="D1132" s="269" t="e">
        <f t="shared" si="17"/>
        <v>#DIV/0!</v>
      </c>
    </row>
    <row r="1133" customHeight="1" spans="1:4">
      <c r="A1133" s="155" t="s">
        <v>930</v>
      </c>
      <c r="B1133" s="211">
        <v>0</v>
      </c>
      <c r="C1133" s="211">
        <v>0</v>
      </c>
      <c r="D1133" s="269" t="e">
        <f t="shared" si="17"/>
        <v>#DIV/0!</v>
      </c>
    </row>
    <row r="1134" customHeight="1" spans="1:4">
      <c r="A1134" s="155" t="s">
        <v>706</v>
      </c>
      <c r="B1134" s="211">
        <v>0</v>
      </c>
      <c r="C1134" s="211">
        <v>0</v>
      </c>
      <c r="D1134" s="269" t="e">
        <f t="shared" si="17"/>
        <v>#DIV/0!</v>
      </c>
    </row>
    <row r="1135" customHeight="1" spans="1:4">
      <c r="A1135" s="155" t="s">
        <v>931</v>
      </c>
      <c r="B1135" s="211">
        <v>0</v>
      </c>
      <c r="C1135" s="211">
        <v>0</v>
      </c>
      <c r="D1135" s="269" t="e">
        <f t="shared" si="17"/>
        <v>#DIV/0!</v>
      </c>
    </row>
    <row r="1136" customHeight="1" spans="1:4">
      <c r="A1136" s="155" t="s">
        <v>932</v>
      </c>
      <c r="B1136" s="211">
        <v>0</v>
      </c>
      <c r="C1136" s="211">
        <v>0</v>
      </c>
      <c r="D1136" s="269" t="e">
        <f t="shared" si="17"/>
        <v>#DIV/0!</v>
      </c>
    </row>
    <row r="1137" customHeight="1" spans="1:4">
      <c r="A1137" s="155" t="s">
        <v>933</v>
      </c>
      <c r="B1137" s="211">
        <v>0</v>
      </c>
      <c r="C1137" s="211">
        <v>0</v>
      </c>
      <c r="D1137" s="269" t="e">
        <f t="shared" si="17"/>
        <v>#DIV/0!</v>
      </c>
    </row>
    <row r="1138" customHeight="1" spans="1:4">
      <c r="A1138" s="155" t="s">
        <v>934</v>
      </c>
      <c r="B1138" s="211">
        <f>SUM(B1139,B1166,B1181)</f>
        <v>879</v>
      </c>
      <c r="C1138" s="211">
        <f>SUM(C1139,C1166,C1181)</f>
        <v>967</v>
      </c>
      <c r="D1138" s="269">
        <f t="shared" si="17"/>
        <v>1.10011376564278</v>
      </c>
    </row>
    <row r="1139" customHeight="1" spans="1:4">
      <c r="A1139" s="155" t="s">
        <v>935</v>
      </c>
      <c r="B1139" s="211">
        <f>SUM(B1140:B1165)</f>
        <v>879</v>
      </c>
      <c r="C1139" s="211">
        <f>SUM(C1140:C1165)</f>
        <v>967</v>
      </c>
      <c r="D1139" s="269">
        <f t="shared" si="17"/>
        <v>1.10011376564278</v>
      </c>
    </row>
    <row r="1140" customHeight="1" spans="1:4">
      <c r="A1140" s="155" t="s">
        <v>74</v>
      </c>
      <c r="B1140" s="211">
        <v>300</v>
      </c>
      <c r="C1140" s="211">
        <v>330</v>
      </c>
      <c r="D1140" s="269">
        <f t="shared" si="17"/>
        <v>1.1</v>
      </c>
    </row>
    <row r="1141" customHeight="1" spans="1:4">
      <c r="A1141" s="155" t="s">
        <v>75</v>
      </c>
      <c r="B1141" s="211">
        <v>0</v>
      </c>
      <c r="C1141" s="211">
        <v>0</v>
      </c>
      <c r="D1141" s="269" t="e">
        <f t="shared" si="17"/>
        <v>#DIV/0!</v>
      </c>
    </row>
    <row r="1142" customHeight="1" spans="1:4">
      <c r="A1142" s="155" t="s">
        <v>76</v>
      </c>
      <c r="B1142" s="211">
        <v>0</v>
      </c>
      <c r="C1142" s="211">
        <v>0</v>
      </c>
      <c r="D1142" s="269" t="e">
        <f t="shared" si="17"/>
        <v>#DIV/0!</v>
      </c>
    </row>
    <row r="1143" customHeight="1" spans="1:4">
      <c r="A1143" s="155" t="s">
        <v>936</v>
      </c>
      <c r="B1143" s="211">
        <v>0</v>
      </c>
      <c r="C1143" s="211">
        <v>0</v>
      </c>
      <c r="D1143" s="269" t="e">
        <f t="shared" si="17"/>
        <v>#DIV/0!</v>
      </c>
    </row>
    <row r="1144" customHeight="1" spans="1:4">
      <c r="A1144" s="155" t="s">
        <v>937</v>
      </c>
      <c r="B1144" s="211">
        <v>0</v>
      </c>
      <c r="C1144" s="211">
        <v>0</v>
      </c>
      <c r="D1144" s="269" t="e">
        <f t="shared" si="17"/>
        <v>#DIV/0!</v>
      </c>
    </row>
    <row r="1145" customHeight="1" spans="1:4">
      <c r="A1145" s="155" t="s">
        <v>938</v>
      </c>
      <c r="B1145" s="211">
        <v>0</v>
      </c>
      <c r="C1145" s="211">
        <v>0</v>
      </c>
      <c r="D1145" s="269" t="e">
        <f t="shared" si="17"/>
        <v>#DIV/0!</v>
      </c>
    </row>
    <row r="1146" customHeight="1" spans="1:4">
      <c r="A1146" s="155" t="s">
        <v>939</v>
      </c>
      <c r="B1146" s="211">
        <v>0</v>
      </c>
      <c r="C1146" s="211">
        <v>0</v>
      </c>
      <c r="D1146" s="269" t="e">
        <f t="shared" si="17"/>
        <v>#DIV/0!</v>
      </c>
    </row>
    <row r="1147" customHeight="1" spans="1:4">
      <c r="A1147" s="155" t="s">
        <v>940</v>
      </c>
      <c r="B1147" s="211">
        <v>0</v>
      </c>
      <c r="C1147" s="211">
        <v>0</v>
      </c>
      <c r="D1147" s="269" t="e">
        <f t="shared" si="17"/>
        <v>#DIV/0!</v>
      </c>
    </row>
    <row r="1148" customHeight="1" spans="1:4">
      <c r="A1148" s="155" t="s">
        <v>941</v>
      </c>
      <c r="B1148" s="211">
        <v>0</v>
      </c>
      <c r="C1148" s="211">
        <v>0</v>
      </c>
      <c r="D1148" s="269" t="e">
        <f t="shared" si="17"/>
        <v>#DIV/0!</v>
      </c>
    </row>
    <row r="1149" customHeight="1" spans="1:4">
      <c r="A1149" s="155" t="s">
        <v>942</v>
      </c>
      <c r="B1149" s="211">
        <v>0</v>
      </c>
      <c r="C1149" s="211">
        <v>0</v>
      </c>
      <c r="D1149" s="269" t="e">
        <f t="shared" si="17"/>
        <v>#DIV/0!</v>
      </c>
    </row>
    <row r="1150" customHeight="1" spans="1:4">
      <c r="A1150" s="155" t="s">
        <v>943</v>
      </c>
      <c r="B1150" s="211">
        <v>0</v>
      </c>
      <c r="C1150" s="211">
        <v>0</v>
      </c>
      <c r="D1150" s="269" t="e">
        <f t="shared" si="17"/>
        <v>#DIV/0!</v>
      </c>
    </row>
    <row r="1151" customHeight="1" spans="1:4">
      <c r="A1151" s="155" t="s">
        <v>944</v>
      </c>
      <c r="B1151" s="211">
        <v>0</v>
      </c>
      <c r="C1151" s="211">
        <v>0</v>
      </c>
      <c r="D1151" s="269" t="e">
        <f t="shared" si="17"/>
        <v>#DIV/0!</v>
      </c>
    </row>
    <row r="1152" customHeight="1" spans="1:4">
      <c r="A1152" s="155" t="s">
        <v>945</v>
      </c>
      <c r="B1152" s="211">
        <v>0</v>
      </c>
      <c r="C1152" s="211">
        <v>0</v>
      </c>
      <c r="D1152" s="269" t="e">
        <f t="shared" si="17"/>
        <v>#DIV/0!</v>
      </c>
    </row>
    <row r="1153" customHeight="1" spans="1:4">
      <c r="A1153" s="155" t="s">
        <v>946</v>
      </c>
      <c r="B1153" s="211">
        <v>0</v>
      </c>
      <c r="C1153" s="211">
        <v>0</v>
      </c>
      <c r="D1153" s="269" t="e">
        <f t="shared" si="17"/>
        <v>#DIV/0!</v>
      </c>
    </row>
    <row r="1154" customHeight="1" spans="1:4">
      <c r="A1154" s="155" t="s">
        <v>947</v>
      </c>
      <c r="B1154" s="211">
        <v>0</v>
      </c>
      <c r="C1154" s="211">
        <v>0</v>
      </c>
      <c r="D1154" s="269" t="e">
        <f t="shared" si="17"/>
        <v>#DIV/0!</v>
      </c>
    </row>
    <row r="1155" customHeight="1" spans="1:4">
      <c r="A1155" s="155" t="s">
        <v>948</v>
      </c>
      <c r="B1155" s="211">
        <v>0</v>
      </c>
      <c r="C1155" s="211">
        <v>0</v>
      </c>
      <c r="D1155" s="269" t="e">
        <f t="shared" si="17"/>
        <v>#DIV/0!</v>
      </c>
    </row>
    <row r="1156" customHeight="1" spans="1:4">
      <c r="A1156" s="155" t="s">
        <v>949</v>
      </c>
      <c r="B1156" s="211">
        <v>0</v>
      </c>
      <c r="C1156" s="211">
        <v>0</v>
      </c>
      <c r="D1156" s="269" t="e">
        <f t="shared" si="17"/>
        <v>#DIV/0!</v>
      </c>
    </row>
    <row r="1157" customHeight="1" spans="1:4">
      <c r="A1157" s="155" t="s">
        <v>950</v>
      </c>
      <c r="B1157" s="211">
        <v>0</v>
      </c>
      <c r="C1157" s="211">
        <v>0</v>
      </c>
      <c r="D1157" s="269" t="e">
        <f t="shared" si="17"/>
        <v>#DIV/0!</v>
      </c>
    </row>
    <row r="1158" customHeight="1" spans="1:4">
      <c r="A1158" s="155" t="s">
        <v>951</v>
      </c>
      <c r="B1158" s="211">
        <v>0</v>
      </c>
      <c r="C1158" s="211">
        <v>0</v>
      </c>
      <c r="D1158" s="269" t="e">
        <f t="shared" ref="D1158:D1221" si="18">C1158/B1158</f>
        <v>#DIV/0!</v>
      </c>
    </row>
    <row r="1159" customHeight="1" spans="1:4">
      <c r="A1159" s="155" t="s">
        <v>952</v>
      </c>
      <c r="B1159" s="211">
        <v>0</v>
      </c>
      <c r="C1159" s="211">
        <v>0</v>
      </c>
      <c r="D1159" s="269" t="e">
        <f t="shared" si="18"/>
        <v>#DIV/0!</v>
      </c>
    </row>
    <row r="1160" customHeight="1" spans="1:4">
      <c r="A1160" s="155" t="s">
        <v>953</v>
      </c>
      <c r="B1160" s="211">
        <v>0</v>
      </c>
      <c r="C1160" s="211">
        <v>0</v>
      </c>
      <c r="D1160" s="269" t="e">
        <f t="shared" si="18"/>
        <v>#DIV/0!</v>
      </c>
    </row>
    <row r="1161" customHeight="1" spans="1:4">
      <c r="A1161" s="155" t="s">
        <v>954</v>
      </c>
      <c r="B1161" s="211">
        <v>0</v>
      </c>
      <c r="C1161" s="211">
        <v>0</v>
      </c>
      <c r="D1161" s="269" t="e">
        <f t="shared" si="18"/>
        <v>#DIV/0!</v>
      </c>
    </row>
    <row r="1162" customHeight="1" spans="1:4">
      <c r="A1162" s="155" t="s">
        <v>955</v>
      </c>
      <c r="B1162" s="211">
        <v>0</v>
      </c>
      <c r="C1162" s="211">
        <v>0</v>
      </c>
      <c r="D1162" s="269" t="e">
        <f t="shared" si="18"/>
        <v>#DIV/0!</v>
      </c>
    </row>
    <row r="1163" customHeight="1" spans="1:4">
      <c r="A1163" s="155" t="s">
        <v>956</v>
      </c>
      <c r="B1163" s="211">
        <v>0</v>
      </c>
      <c r="C1163" s="211">
        <v>0</v>
      </c>
      <c r="D1163" s="269" t="e">
        <f t="shared" si="18"/>
        <v>#DIV/0!</v>
      </c>
    </row>
    <row r="1164" customHeight="1" spans="1:4">
      <c r="A1164" s="155" t="s">
        <v>83</v>
      </c>
      <c r="B1164" s="211">
        <v>0</v>
      </c>
      <c r="C1164" s="211">
        <v>0</v>
      </c>
      <c r="D1164" s="269" t="e">
        <f t="shared" si="18"/>
        <v>#DIV/0!</v>
      </c>
    </row>
    <row r="1165" customHeight="1" spans="1:4">
      <c r="A1165" s="155" t="s">
        <v>957</v>
      </c>
      <c r="B1165" s="211">
        <v>579</v>
      </c>
      <c r="C1165" s="211">
        <v>637</v>
      </c>
      <c r="D1165" s="269">
        <f t="shared" si="18"/>
        <v>1.10017271157168</v>
      </c>
    </row>
    <row r="1166" customHeight="1" spans="1:4">
      <c r="A1166" s="155" t="s">
        <v>958</v>
      </c>
      <c r="B1166" s="211">
        <f>SUM(B1167:B1180)</f>
        <v>0</v>
      </c>
      <c r="C1166" s="211">
        <v>0</v>
      </c>
      <c r="D1166" s="269" t="e">
        <f t="shared" si="18"/>
        <v>#DIV/0!</v>
      </c>
    </row>
    <row r="1167" customHeight="1" spans="1:4">
      <c r="A1167" s="155" t="s">
        <v>74</v>
      </c>
      <c r="B1167" s="211">
        <v>0</v>
      </c>
      <c r="C1167" s="211">
        <v>0</v>
      </c>
      <c r="D1167" s="269" t="e">
        <f t="shared" si="18"/>
        <v>#DIV/0!</v>
      </c>
    </row>
    <row r="1168" customHeight="1" spans="1:4">
      <c r="A1168" s="155" t="s">
        <v>75</v>
      </c>
      <c r="B1168" s="211">
        <v>0</v>
      </c>
      <c r="C1168" s="211">
        <v>0</v>
      </c>
      <c r="D1168" s="269" t="e">
        <f t="shared" si="18"/>
        <v>#DIV/0!</v>
      </c>
    </row>
    <row r="1169" customHeight="1" spans="1:4">
      <c r="A1169" s="155" t="s">
        <v>76</v>
      </c>
      <c r="B1169" s="211">
        <v>0</v>
      </c>
      <c r="C1169" s="211">
        <v>0</v>
      </c>
      <c r="D1169" s="269" t="e">
        <f t="shared" si="18"/>
        <v>#DIV/0!</v>
      </c>
    </row>
    <row r="1170" customHeight="1" spans="1:4">
      <c r="A1170" s="155" t="s">
        <v>959</v>
      </c>
      <c r="B1170" s="211">
        <v>0</v>
      </c>
      <c r="C1170" s="211">
        <v>0</v>
      </c>
      <c r="D1170" s="269" t="e">
        <f t="shared" si="18"/>
        <v>#DIV/0!</v>
      </c>
    </row>
    <row r="1171" customHeight="1" spans="1:4">
      <c r="A1171" s="155" t="s">
        <v>960</v>
      </c>
      <c r="B1171" s="211">
        <v>0</v>
      </c>
      <c r="C1171" s="211">
        <v>0</v>
      </c>
      <c r="D1171" s="269" t="e">
        <f t="shared" si="18"/>
        <v>#DIV/0!</v>
      </c>
    </row>
    <row r="1172" customHeight="1" spans="1:4">
      <c r="A1172" s="155" t="s">
        <v>961</v>
      </c>
      <c r="B1172" s="211">
        <v>0</v>
      </c>
      <c r="C1172" s="211">
        <v>0</v>
      </c>
      <c r="D1172" s="269" t="e">
        <f t="shared" si="18"/>
        <v>#DIV/0!</v>
      </c>
    </row>
    <row r="1173" customHeight="1" spans="1:4">
      <c r="A1173" s="155" t="s">
        <v>962</v>
      </c>
      <c r="B1173" s="211">
        <v>0</v>
      </c>
      <c r="C1173" s="211">
        <v>0</v>
      </c>
      <c r="D1173" s="269" t="e">
        <f t="shared" si="18"/>
        <v>#DIV/0!</v>
      </c>
    </row>
    <row r="1174" customHeight="1" spans="1:4">
      <c r="A1174" s="155" t="s">
        <v>963</v>
      </c>
      <c r="B1174" s="211">
        <v>0</v>
      </c>
      <c r="C1174" s="211">
        <v>0</v>
      </c>
      <c r="D1174" s="269" t="e">
        <f t="shared" si="18"/>
        <v>#DIV/0!</v>
      </c>
    </row>
    <row r="1175" customHeight="1" spans="1:4">
      <c r="A1175" s="155" t="s">
        <v>964</v>
      </c>
      <c r="B1175" s="211">
        <v>0</v>
      </c>
      <c r="C1175" s="211">
        <v>0</v>
      </c>
      <c r="D1175" s="269" t="e">
        <f t="shared" si="18"/>
        <v>#DIV/0!</v>
      </c>
    </row>
    <row r="1176" customHeight="1" spans="1:4">
      <c r="A1176" s="155" t="s">
        <v>965</v>
      </c>
      <c r="B1176" s="211">
        <v>0</v>
      </c>
      <c r="C1176" s="211">
        <v>0</v>
      </c>
      <c r="D1176" s="269" t="e">
        <f t="shared" si="18"/>
        <v>#DIV/0!</v>
      </c>
    </row>
    <row r="1177" customHeight="1" spans="1:4">
      <c r="A1177" s="155" t="s">
        <v>966</v>
      </c>
      <c r="B1177" s="211">
        <v>0</v>
      </c>
      <c r="C1177" s="211">
        <v>0</v>
      </c>
      <c r="D1177" s="269" t="e">
        <f t="shared" si="18"/>
        <v>#DIV/0!</v>
      </c>
    </row>
    <row r="1178" customHeight="1" spans="1:4">
      <c r="A1178" s="155" t="s">
        <v>967</v>
      </c>
      <c r="B1178" s="211">
        <v>0</v>
      </c>
      <c r="C1178" s="211">
        <v>0</v>
      </c>
      <c r="D1178" s="269" t="e">
        <f t="shared" si="18"/>
        <v>#DIV/0!</v>
      </c>
    </row>
    <row r="1179" customHeight="1" spans="1:4">
      <c r="A1179" s="155" t="s">
        <v>968</v>
      </c>
      <c r="B1179" s="211">
        <v>0</v>
      </c>
      <c r="C1179" s="211">
        <v>0</v>
      </c>
      <c r="D1179" s="269" t="e">
        <f t="shared" si="18"/>
        <v>#DIV/0!</v>
      </c>
    </row>
    <row r="1180" customHeight="1" spans="1:4">
      <c r="A1180" s="155" t="s">
        <v>969</v>
      </c>
      <c r="B1180" s="211">
        <v>0</v>
      </c>
      <c r="C1180" s="211">
        <v>0</v>
      </c>
      <c r="D1180" s="269" t="e">
        <f t="shared" si="18"/>
        <v>#DIV/0!</v>
      </c>
    </row>
    <row r="1181" customHeight="1" spans="1:4">
      <c r="A1181" s="155" t="s">
        <v>970</v>
      </c>
      <c r="B1181" s="211">
        <f>B1182</f>
        <v>0</v>
      </c>
      <c r="C1181" s="211">
        <v>0</v>
      </c>
      <c r="D1181" s="269" t="e">
        <f t="shared" si="18"/>
        <v>#DIV/0!</v>
      </c>
    </row>
    <row r="1182" customHeight="1" spans="1:4">
      <c r="A1182" s="155" t="s">
        <v>971</v>
      </c>
      <c r="B1182" s="211">
        <v>0</v>
      </c>
      <c r="C1182" s="211">
        <v>0</v>
      </c>
      <c r="D1182" s="269" t="e">
        <f t="shared" si="18"/>
        <v>#DIV/0!</v>
      </c>
    </row>
    <row r="1183" customHeight="1" spans="1:4">
      <c r="A1183" s="155" t="s">
        <v>972</v>
      </c>
      <c r="B1183" s="211">
        <f>SUM(B1184,B1195,B1199)</f>
        <v>5358</v>
      </c>
      <c r="C1183" s="211">
        <f>SUM(C1184,C1195,C1199)</f>
        <v>5893</v>
      </c>
      <c r="D1183" s="269">
        <f t="shared" si="18"/>
        <v>1.09985069055618</v>
      </c>
    </row>
    <row r="1184" customHeight="1" spans="1:4">
      <c r="A1184" s="155" t="s">
        <v>973</v>
      </c>
      <c r="B1184" s="211">
        <f>SUM(B1185:B1194)</f>
        <v>3761</v>
      </c>
      <c r="C1184" s="211">
        <f>SUM(C1185:C1194)</f>
        <v>4136</v>
      </c>
      <c r="D1184" s="269">
        <f t="shared" si="18"/>
        <v>1.09970752459452</v>
      </c>
    </row>
    <row r="1185" customHeight="1" spans="1:4">
      <c r="A1185" s="155" t="s">
        <v>974</v>
      </c>
      <c r="B1185" s="211">
        <v>0</v>
      </c>
      <c r="C1185" s="211">
        <v>0</v>
      </c>
      <c r="D1185" s="269" t="e">
        <f t="shared" si="18"/>
        <v>#DIV/0!</v>
      </c>
    </row>
    <row r="1186" customHeight="1" spans="1:4">
      <c r="A1186" s="155" t="s">
        <v>975</v>
      </c>
      <c r="B1186" s="211">
        <v>0</v>
      </c>
      <c r="C1186" s="211">
        <v>0</v>
      </c>
      <c r="D1186" s="269" t="e">
        <f t="shared" si="18"/>
        <v>#DIV/0!</v>
      </c>
    </row>
    <row r="1187" customHeight="1" spans="1:4">
      <c r="A1187" s="155" t="s">
        <v>976</v>
      </c>
      <c r="B1187" s="211">
        <v>743</v>
      </c>
      <c r="C1187" s="211">
        <v>817</v>
      </c>
      <c r="D1187" s="269">
        <f t="shared" si="18"/>
        <v>1.09959623149394</v>
      </c>
    </row>
    <row r="1188" customHeight="1" spans="1:4">
      <c r="A1188" s="155" t="s">
        <v>977</v>
      </c>
      <c r="B1188" s="211">
        <v>0</v>
      </c>
      <c r="C1188" s="211">
        <v>0</v>
      </c>
      <c r="D1188" s="269" t="e">
        <f t="shared" si="18"/>
        <v>#DIV/0!</v>
      </c>
    </row>
    <row r="1189" customHeight="1" spans="1:4">
      <c r="A1189" s="155" t="s">
        <v>978</v>
      </c>
      <c r="B1189" s="211">
        <v>34</v>
      </c>
      <c r="C1189" s="211">
        <v>37</v>
      </c>
      <c r="D1189" s="269">
        <f t="shared" si="18"/>
        <v>1.08823529411765</v>
      </c>
    </row>
    <row r="1190" customHeight="1" spans="1:4">
      <c r="A1190" s="155" t="s">
        <v>979</v>
      </c>
      <c r="B1190" s="211">
        <v>493</v>
      </c>
      <c r="C1190" s="211">
        <v>542</v>
      </c>
      <c r="D1190" s="269">
        <f t="shared" si="18"/>
        <v>1.09939148073022</v>
      </c>
    </row>
    <row r="1191" customHeight="1" spans="1:4">
      <c r="A1191" s="155" t="s">
        <v>980</v>
      </c>
      <c r="B1191" s="211">
        <v>0</v>
      </c>
      <c r="C1191" s="211">
        <v>0</v>
      </c>
      <c r="D1191" s="269" t="e">
        <f t="shared" si="18"/>
        <v>#DIV/0!</v>
      </c>
    </row>
    <row r="1192" customHeight="1" spans="1:4">
      <c r="A1192" s="155" t="s">
        <v>981</v>
      </c>
      <c r="B1192" s="211">
        <v>2491</v>
      </c>
      <c r="C1192" s="211">
        <v>2740</v>
      </c>
      <c r="D1192" s="269">
        <f t="shared" si="18"/>
        <v>1.09995985547973</v>
      </c>
    </row>
    <row r="1193" customHeight="1" spans="1:4">
      <c r="A1193" s="155" t="s">
        <v>982</v>
      </c>
      <c r="B1193" s="211">
        <v>0</v>
      </c>
      <c r="C1193" s="211">
        <v>0</v>
      </c>
      <c r="D1193" s="269" t="e">
        <f t="shared" si="18"/>
        <v>#DIV/0!</v>
      </c>
    </row>
    <row r="1194" customHeight="1" spans="1:4">
      <c r="A1194" s="155" t="s">
        <v>983</v>
      </c>
      <c r="B1194" s="211">
        <v>0</v>
      </c>
      <c r="C1194" s="211">
        <v>0</v>
      </c>
      <c r="D1194" s="269" t="e">
        <f t="shared" si="18"/>
        <v>#DIV/0!</v>
      </c>
    </row>
    <row r="1195" customHeight="1" spans="1:4">
      <c r="A1195" s="155" t="s">
        <v>984</v>
      </c>
      <c r="B1195" s="211">
        <f>SUM(B1196:B1198)</f>
        <v>1597</v>
      </c>
      <c r="C1195" s="211">
        <f>SUM(C1196:C1198)</f>
        <v>1757</v>
      </c>
      <c r="D1195" s="269">
        <f t="shared" si="18"/>
        <v>1.10018785222292</v>
      </c>
    </row>
    <row r="1196" customHeight="1" spans="1:4">
      <c r="A1196" s="155" t="s">
        <v>985</v>
      </c>
      <c r="B1196" s="211">
        <v>1597</v>
      </c>
      <c r="C1196" s="211">
        <v>1757</v>
      </c>
      <c r="D1196" s="269">
        <f t="shared" si="18"/>
        <v>1.10018785222292</v>
      </c>
    </row>
    <row r="1197" customHeight="1" spans="1:4">
      <c r="A1197" s="155" t="s">
        <v>986</v>
      </c>
      <c r="B1197" s="211">
        <v>0</v>
      </c>
      <c r="C1197" s="211">
        <v>0</v>
      </c>
      <c r="D1197" s="269" t="e">
        <f t="shared" si="18"/>
        <v>#DIV/0!</v>
      </c>
    </row>
    <row r="1198" customHeight="1" spans="1:4">
      <c r="A1198" s="155" t="s">
        <v>987</v>
      </c>
      <c r="B1198" s="211">
        <v>0</v>
      </c>
      <c r="C1198" s="211">
        <v>0</v>
      </c>
      <c r="D1198" s="269" t="e">
        <f t="shared" si="18"/>
        <v>#DIV/0!</v>
      </c>
    </row>
    <row r="1199" customHeight="1" spans="1:4">
      <c r="A1199" s="155" t="s">
        <v>988</v>
      </c>
      <c r="B1199" s="211">
        <f>SUM(B1200:B1202)</f>
        <v>0</v>
      </c>
      <c r="C1199" s="211">
        <v>0</v>
      </c>
      <c r="D1199" s="269" t="e">
        <f t="shared" si="18"/>
        <v>#DIV/0!</v>
      </c>
    </row>
    <row r="1200" customHeight="1" spans="1:4">
      <c r="A1200" s="155" t="s">
        <v>989</v>
      </c>
      <c r="B1200" s="211">
        <v>0</v>
      </c>
      <c r="C1200" s="211">
        <v>0</v>
      </c>
      <c r="D1200" s="269" t="e">
        <f t="shared" si="18"/>
        <v>#DIV/0!</v>
      </c>
    </row>
    <row r="1201" customHeight="1" spans="1:4">
      <c r="A1201" s="155" t="s">
        <v>990</v>
      </c>
      <c r="B1201" s="211">
        <v>0</v>
      </c>
      <c r="C1201" s="211">
        <v>0</v>
      </c>
      <c r="D1201" s="269" t="e">
        <f t="shared" si="18"/>
        <v>#DIV/0!</v>
      </c>
    </row>
    <row r="1202" customHeight="1" spans="1:4">
      <c r="A1202" s="155" t="s">
        <v>991</v>
      </c>
      <c r="B1202" s="211">
        <v>0</v>
      </c>
      <c r="C1202" s="211">
        <v>0</v>
      </c>
      <c r="D1202" s="269" t="e">
        <f t="shared" si="18"/>
        <v>#DIV/0!</v>
      </c>
    </row>
    <row r="1203" customHeight="1" spans="1:4">
      <c r="A1203" s="155" t="s">
        <v>992</v>
      </c>
      <c r="B1203" s="211">
        <f>SUM(B1204,B1222,B1228,B1234)</f>
        <v>210</v>
      </c>
      <c r="C1203" s="211">
        <f>SUM(C1204,C1222,C1228,C1234)</f>
        <v>232</v>
      </c>
      <c r="D1203" s="269">
        <f t="shared" si="18"/>
        <v>1.1047619047619</v>
      </c>
    </row>
    <row r="1204" customHeight="1" spans="1:4">
      <c r="A1204" s="155" t="s">
        <v>993</v>
      </c>
      <c r="B1204" s="211">
        <f>SUM(B1205:B1221)</f>
        <v>210</v>
      </c>
      <c r="C1204" s="211">
        <f>SUM(C1205:C1221)</f>
        <v>232</v>
      </c>
      <c r="D1204" s="269">
        <f t="shared" si="18"/>
        <v>1.1047619047619</v>
      </c>
    </row>
    <row r="1205" customHeight="1" spans="1:4">
      <c r="A1205" s="155" t="s">
        <v>74</v>
      </c>
      <c r="B1205" s="211">
        <v>15</v>
      </c>
      <c r="C1205" s="211">
        <v>17</v>
      </c>
      <c r="D1205" s="269">
        <f t="shared" si="18"/>
        <v>1.13333333333333</v>
      </c>
    </row>
    <row r="1206" customHeight="1" spans="1:4">
      <c r="A1206" s="155" t="s">
        <v>75</v>
      </c>
      <c r="B1206" s="211">
        <v>0</v>
      </c>
      <c r="C1206" s="211">
        <v>0</v>
      </c>
      <c r="D1206" s="269" t="e">
        <f t="shared" si="18"/>
        <v>#DIV/0!</v>
      </c>
    </row>
    <row r="1207" customHeight="1" spans="1:4">
      <c r="A1207" s="155" t="s">
        <v>76</v>
      </c>
      <c r="B1207" s="211">
        <v>0</v>
      </c>
      <c r="C1207" s="211">
        <v>0</v>
      </c>
      <c r="D1207" s="269" t="e">
        <f t="shared" si="18"/>
        <v>#DIV/0!</v>
      </c>
    </row>
    <row r="1208" customHeight="1" spans="1:4">
      <c r="A1208" s="155" t="s">
        <v>994</v>
      </c>
      <c r="B1208" s="211">
        <v>0</v>
      </c>
      <c r="C1208" s="211">
        <v>0</v>
      </c>
      <c r="D1208" s="269" t="e">
        <f t="shared" si="18"/>
        <v>#DIV/0!</v>
      </c>
    </row>
    <row r="1209" customHeight="1" spans="1:4">
      <c r="A1209" s="155" t="s">
        <v>995</v>
      </c>
      <c r="B1209" s="211">
        <v>0</v>
      </c>
      <c r="C1209" s="211">
        <v>0</v>
      </c>
      <c r="D1209" s="269" t="e">
        <f t="shared" si="18"/>
        <v>#DIV/0!</v>
      </c>
    </row>
    <row r="1210" customHeight="1" spans="1:4">
      <c r="A1210" s="155" t="s">
        <v>996</v>
      </c>
      <c r="B1210" s="211">
        <v>0</v>
      </c>
      <c r="C1210" s="211">
        <v>0</v>
      </c>
      <c r="D1210" s="269" t="e">
        <f t="shared" si="18"/>
        <v>#DIV/0!</v>
      </c>
    </row>
    <row r="1211" customHeight="1" spans="1:4">
      <c r="A1211" s="155" t="s">
        <v>997</v>
      </c>
      <c r="B1211" s="211">
        <v>0</v>
      </c>
      <c r="C1211" s="211">
        <v>0</v>
      </c>
      <c r="D1211" s="269" t="e">
        <f t="shared" si="18"/>
        <v>#DIV/0!</v>
      </c>
    </row>
    <row r="1212" customHeight="1" spans="1:4">
      <c r="A1212" s="155" t="s">
        <v>998</v>
      </c>
      <c r="B1212" s="211">
        <v>0</v>
      </c>
      <c r="C1212" s="211">
        <v>0</v>
      </c>
      <c r="D1212" s="269" t="e">
        <f t="shared" si="18"/>
        <v>#DIV/0!</v>
      </c>
    </row>
    <row r="1213" customHeight="1" spans="1:4">
      <c r="A1213" s="155" t="s">
        <v>999</v>
      </c>
      <c r="B1213" s="211">
        <v>0</v>
      </c>
      <c r="C1213" s="211">
        <v>0</v>
      </c>
      <c r="D1213" s="269" t="e">
        <f t="shared" si="18"/>
        <v>#DIV/0!</v>
      </c>
    </row>
    <row r="1214" customHeight="1" spans="1:4">
      <c r="A1214" s="155" t="s">
        <v>1000</v>
      </c>
      <c r="B1214" s="211">
        <v>0</v>
      </c>
      <c r="C1214" s="211">
        <v>0</v>
      </c>
      <c r="D1214" s="269" t="e">
        <f t="shared" si="18"/>
        <v>#DIV/0!</v>
      </c>
    </row>
    <row r="1215" customHeight="1" spans="1:4">
      <c r="A1215" s="155" t="s">
        <v>1001</v>
      </c>
      <c r="B1215" s="211">
        <v>56</v>
      </c>
      <c r="C1215" s="211">
        <v>62</v>
      </c>
      <c r="D1215" s="269">
        <f t="shared" si="18"/>
        <v>1.10714285714286</v>
      </c>
    </row>
    <row r="1216" customHeight="1" spans="1:4">
      <c r="A1216" s="155" t="s">
        <v>1002</v>
      </c>
      <c r="B1216" s="211">
        <v>0</v>
      </c>
      <c r="C1216" s="211">
        <v>0</v>
      </c>
      <c r="D1216" s="269" t="e">
        <f t="shared" si="18"/>
        <v>#DIV/0!</v>
      </c>
    </row>
    <row r="1217" customHeight="1" spans="1:4">
      <c r="A1217" s="155" t="s">
        <v>1003</v>
      </c>
      <c r="B1217" s="211">
        <v>0</v>
      </c>
      <c r="C1217" s="211">
        <v>0</v>
      </c>
      <c r="D1217" s="269" t="e">
        <f t="shared" si="18"/>
        <v>#DIV/0!</v>
      </c>
    </row>
    <row r="1218" customHeight="1" spans="1:4">
      <c r="A1218" s="155" t="s">
        <v>1004</v>
      </c>
      <c r="B1218" s="211">
        <v>0</v>
      </c>
      <c r="C1218" s="211">
        <v>0</v>
      </c>
      <c r="D1218" s="269" t="e">
        <f t="shared" si="18"/>
        <v>#DIV/0!</v>
      </c>
    </row>
    <row r="1219" customHeight="1" spans="1:4">
      <c r="A1219" s="155" t="s">
        <v>1005</v>
      </c>
      <c r="B1219" s="211">
        <v>0</v>
      </c>
      <c r="C1219" s="211">
        <v>0</v>
      </c>
      <c r="D1219" s="269" t="e">
        <f t="shared" si="18"/>
        <v>#DIV/0!</v>
      </c>
    </row>
    <row r="1220" customHeight="1" spans="1:4">
      <c r="A1220" s="155" t="s">
        <v>83</v>
      </c>
      <c r="B1220" s="211">
        <v>0</v>
      </c>
      <c r="C1220" s="211">
        <v>0</v>
      </c>
      <c r="D1220" s="269" t="e">
        <f t="shared" si="18"/>
        <v>#DIV/0!</v>
      </c>
    </row>
    <row r="1221" customHeight="1" spans="1:4">
      <c r="A1221" s="155" t="s">
        <v>1006</v>
      </c>
      <c r="B1221" s="211">
        <v>139</v>
      </c>
      <c r="C1221" s="211">
        <v>153</v>
      </c>
      <c r="D1221" s="269">
        <f t="shared" si="18"/>
        <v>1.10071942446043</v>
      </c>
    </row>
    <row r="1222" customHeight="1" spans="1:4">
      <c r="A1222" s="155" t="s">
        <v>1007</v>
      </c>
      <c r="B1222" s="211">
        <f>SUM(B1223:B1227)</f>
        <v>0</v>
      </c>
      <c r="C1222" s="211">
        <f>SUM(C1223:C1227)</f>
        <v>0</v>
      </c>
      <c r="D1222" s="269" t="e">
        <f t="shared" ref="D1222:D1285" si="19">C1222/B1222</f>
        <v>#DIV/0!</v>
      </c>
    </row>
    <row r="1223" customHeight="1" spans="1:4">
      <c r="A1223" s="155" t="s">
        <v>1008</v>
      </c>
      <c r="B1223" s="211">
        <v>0</v>
      </c>
      <c r="C1223" s="211">
        <v>0</v>
      </c>
      <c r="D1223" s="269" t="e">
        <f t="shared" si="19"/>
        <v>#DIV/0!</v>
      </c>
    </row>
    <row r="1224" customHeight="1" spans="1:4">
      <c r="A1224" s="155" t="s">
        <v>1009</v>
      </c>
      <c r="B1224" s="211">
        <v>0</v>
      </c>
      <c r="C1224" s="211">
        <v>0</v>
      </c>
      <c r="D1224" s="269" t="e">
        <f t="shared" si="19"/>
        <v>#DIV/0!</v>
      </c>
    </row>
    <row r="1225" customHeight="1" spans="1:4">
      <c r="A1225" s="155" t="s">
        <v>1010</v>
      </c>
      <c r="B1225" s="211">
        <v>0</v>
      </c>
      <c r="C1225" s="211">
        <v>0</v>
      </c>
      <c r="D1225" s="269" t="e">
        <f t="shared" si="19"/>
        <v>#DIV/0!</v>
      </c>
    </row>
    <row r="1226" customHeight="1" spans="1:4">
      <c r="A1226" s="155" t="s">
        <v>1011</v>
      </c>
      <c r="B1226" s="211">
        <v>0</v>
      </c>
      <c r="C1226" s="211">
        <v>0</v>
      </c>
      <c r="D1226" s="269" t="e">
        <f t="shared" si="19"/>
        <v>#DIV/0!</v>
      </c>
    </row>
    <row r="1227" customHeight="1" spans="1:4">
      <c r="A1227" s="155" t="s">
        <v>1012</v>
      </c>
      <c r="B1227" s="211">
        <v>0</v>
      </c>
      <c r="C1227" s="211">
        <v>0</v>
      </c>
      <c r="D1227" s="269" t="e">
        <f t="shared" si="19"/>
        <v>#DIV/0!</v>
      </c>
    </row>
    <row r="1228" customHeight="1" spans="1:4">
      <c r="A1228" s="155" t="s">
        <v>1013</v>
      </c>
      <c r="B1228" s="211">
        <f>SUM(B1229:B1233)</f>
        <v>0</v>
      </c>
      <c r="C1228" s="211">
        <v>0</v>
      </c>
      <c r="D1228" s="269" t="e">
        <f t="shared" si="19"/>
        <v>#DIV/0!</v>
      </c>
    </row>
    <row r="1229" customHeight="1" spans="1:4">
      <c r="A1229" s="155" t="s">
        <v>1014</v>
      </c>
      <c r="B1229" s="211">
        <v>0</v>
      </c>
      <c r="C1229" s="211">
        <v>0</v>
      </c>
      <c r="D1229" s="269" t="e">
        <f t="shared" si="19"/>
        <v>#DIV/0!</v>
      </c>
    </row>
    <row r="1230" customHeight="1" spans="1:4">
      <c r="A1230" s="155" t="s">
        <v>1015</v>
      </c>
      <c r="B1230" s="211">
        <v>0</v>
      </c>
      <c r="C1230" s="211">
        <v>0</v>
      </c>
      <c r="D1230" s="269" t="e">
        <f t="shared" si="19"/>
        <v>#DIV/0!</v>
      </c>
    </row>
    <row r="1231" customHeight="1" spans="1:4">
      <c r="A1231" s="155" t="s">
        <v>1016</v>
      </c>
      <c r="B1231" s="211">
        <v>0</v>
      </c>
      <c r="C1231" s="211">
        <v>0</v>
      </c>
      <c r="D1231" s="269" t="e">
        <f t="shared" si="19"/>
        <v>#DIV/0!</v>
      </c>
    </row>
    <row r="1232" customHeight="1" spans="1:4">
      <c r="A1232" s="155" t="s">
        <v>1017</v>
      </c>
      <c r="B1232" s="211">
        <v>0</v>
      </c>
      <c r="C1232" s="211">
        <v>0</v>
      </c>
      <c r="D1232" s="269" t="e">
        <f t="shared" si="19"/>
        <v>#DIV/0!</v>
      </c>
    </row>
    <row r="1233" customHeight="1" spans="1:4">
      <c r="A1233" s="155" t="s">
        <v>1018</v>
      </c>
      <c r="B1233" s="211">
        <v>0</v>
      </c>
      <c r="C1233" s="211">
        <v>0</v>
      </c>
      <c r="D1233" s="269" t="e">
        <f t="shared" si="19"/>
        <v>#DIV/0!</v>
      </c>
    </row>
    <row r="1234" customHeight="1" spans="1:4">
      <c r="A1234" s="155" t="s">
        <v>1019</v>
      </c>
      <c r="B1234" s="211">
        <f>SUM(B1235:B1246)</f>
        <v>0</v>
      </c>
      <c r="C1234" s="211">
        <v>0</v>
      </c>
      <c r="D1234" s="269" t="e">
        <f t="shared" si="19"/>
        <v>#DIV/0!</v>
      </c>
    </row>
    <row r="1235" customHeight="1" spans="1:4">
      <c r="A1235" s="155" t="s">
        <v>1020</v>
      </c>
      <c r="B1235" s="211">
        <v>0</v>
      </c>
      <c r="C1235" s="211">
        <v>0</v>
      </c>
      <c r="D1235" s="269" t="e">
        <f t="shared" si="19"/>
        <v>#DIV/0!</v>
      </c>
    </row>
    <row r="1236" customHeight="1" spans="1:4">
      <c r="A1236" s="155" t="s">
        <v>1021</v>
      </c>
      <c r="B1236" s="211">
        <v>0</v>
      </c>
      <c r="C1236" s="211">
        <v>0</v>
      </c>
      <c r="D1236" s="269" t="e">
        <f t="shared" si="19"/>
        <v>#DIV/0!</v>
      </c>
    </row>
    <row r="1237" customHeight="1" spans="1:4">
      <c r="A1237" s="155" t="s">
        <v>1022</v>
      </c>
      <c r="B1237" s="211">
        <v>0</v>
      </c>
      <c r="C1237" s="211">
        <v>0</v>
      </c>
      <c r="D1237" s="269" t="e">
        <f t="shared" si="19"/>
        <v>#DIV/0!</v>
      </c>
    </row>
    <row r="1238" customHeight="1" spans="1:4">
      <c r="A1238" s="155" t="s">
        <v>1023</v>
      </c>
      <c r="B1238" s="211">
        <v>0</v>
      </c>
      <c r="C1238" s="211">
        <v>0</v>
      </c>
      <c r="D1238" s="269" t="e">
        <f t="shared" si="19"/>
        <v>#DIV/0!</v>
      </c>
    </row>
    <row r="1239" customHeight="1" spans="1:4">
      <c r="A1239" s="155" t="s">
        <v>1024</v>
      </c>
      <c r="B1239" s="211">
        <v>0</v>
      </c>
      <c r="C1239" s="211">
        <v>0</v>
      </c>
      <c r="D1239" s="269" t="e">
        <f t="shared" si="19"/>
        <v>#DIV/0!</v>
      </c>
    </row>
    <row r="1240" customHeight="1" spans="1:4">
      <c r="A1240" s="155" t="s">
        <v>1025</v>
      </c>
      <c r="B1240" s="211">
        <v>0</v>
      </c>
      <c r="C1240" s="211">
        <v>0</v>
      </c>
      <c r="D1240" s="269" t="e">
        <f t="shared" si="19"/>
        <v>#DIV/0!</v>
      </c>
    </row>
    <row r="1241" customHeight="1" spans="1:4">
      <c r="A1241" s="155" t="s">
        <v>1026</v>
      </c>
      <c r="B1241" s="211">
        <v>0</v>
      </c>
      <c r="C1241" s="211">
        <v>0</v>
      </c>
      <c r="D1241" s="269" t="e">
        <f t="shared" si="19"/>
        <v>#DIV/0!</v>
      </c>
    </row>
    <row r="1242" customHeight="1" spans="1:4">
      <c r="A1242" s="155" t="s">
        <v>1027</v>
      </c>
      <c r="B1242" s="211">
        <v>0</v>
      </c>
      <c r="C1242" s="211">
        <v>0</v>
      </c>
      <c r="D1242" s="269" t="e">
        <f t="shared" si="19"/>
        <v>#DIV/0!</v>
      </c>
    </row>
    <row r="1243" customHeight="1" spans="1:4">
      <c r="A1243" s="155" t="s">
        <v>1028</v>
      </c>
      <c r="B1243" s="211">
        <v>0</v>
      </c>
      <c r="C1243" s="211">
        <v>0</v>
      </c>
      <c r="D1243" s="269" t="e">
        <f t="shared" si="19"/>
        <v>#DIV/0!</v>
      </c>
    </row>
    <row r="1244" customHeight="1" spans="1:4">
      <c r="A1244" s="155" t="s">
        <v>1029</v>
      </c>
      <c r="B1244" s="211">
        <v>0</v>
      </c>
      <c r="C1244" s="211">
        <v>0</v>
      </c>
      <c r="D1244" s="269" t="e">
        <f t="shared" si="19"/>
        <v>#DIV/0!</v>
      </c>
    </row>
    <row r="1245" customHeight="1" spans="1:4">
      <c r="A1245" s="155" t="s">
        <v>1030</v>
      </c>
      <c r="B1245" s="211">
        <v>0</v>
      </c>
      <c r="C1245" s="211">
        <v>0</v>
      </c>
      <c r="D1245" s="269" t="e">
        <f t="shared" si="19"/>
        <v>#DIV/0!</v>
      </c>
    </row>
    <row r="1246" customHeight="1" spans="1:4">
      <c r="A1246" s="155" t="s">
        <v>1031</v>
      </c>
      <c r="B1246" s="211">
        <v>0</v>
      </c>
      <c r="C1246" s="211">
        <v>0</v>
      </c>
      <c r="D1246" s="269" t="e">
        <f t="shared" si="19"/>
        <v>#DIV/0!</v>
      </c>
    </row>
    <row r="1247" customHeight="1" spans="1:4">
      <c r="A1247" s="155" t="s">
        <v>1032</v>
      </c>
      <c r="B1247" s="211">
        <f>B1248+B1259+B1265+B1273+B1286+B1290+B1294</f>
        <v>1736</v>
      </c>
      <c r="C1247" s="211">
        <f>C1248+C1259+C1265+C1273+C1286+C1290+C1294</f>
        <v>1910</v>
      </c>
      <c r="D1247" s="269">
        <f t="shared" si="19"/>
        <v>1.10023041474654</v>
      </c>
    </row>
    <row r="1248" customHeight="1" spans="1:4">
      <c r="A1248" s="155" t="s">
        <v>1033</v>
      </c>
      <c r="B1248" s="211">
        <f>SUM(B1249:B1258)</f>
        <v>671</v>
      </c>
      <c r="C1248" s="211">
        <v>738</v>
      </c>
      <c r="D1248" s="269">
        <f t="shared" si="19"/>
        <v>1.09985096870343</v>
      </c>
    </row>
    <row r="1249" customHeight="1" spans="1:4">
      <c r="A1249" s="155" t="s">
        <v>74</v>
      </c>
      <c r="B1249" s="211">
        <v>247</v>
      </c>
      <c r="C1249" s="211">
        <v>272</v>
      </c>
      <c r="D1249" s="269">
        <f t="shared" si="19"/>
        <v>1.10121457489879</v>
      </c>
    </row>
    <row r="1250" customHeight="1" spans="1:4">
      <c r="A1250" s="155" t="s">
        <v>75</v>
      </c>
      <c r="B1250" s="211">
        <v>0</v>
      </c>
      <c r="C1250" s="211">
        <v>0</v>
      </c>
      <c r="D1250" s="269" t="e">
        <f t="shared" si="19"/>
        <v>#DIV/0!</v>
      </c>
    </row>
    <row r="1251" customHeight="1" spans="1:4">
      <c r="A1251" s="155" t="s">
        <v>76</v>
      </c>
      <c r="B1251" s="211">
        <v>0</v>
      </c>
      <c r="C1251" s="211">
        <v>0</v>
      </c>
      <c r="D1251" s="269" t="e">
        <f t="shared" si="19"/>
        <v>#DIV/0!</v>
      </c>
    </row>
    <row r="1252" customHeight="1" spans="1:4">
      <c r="A1252" s="155" t="s">
        <v>1034</v>
      </c>
      <c r="B1252" s="211">
        <v>0</v>
      </c>
      <c r="C1252" s="211">
        <v>0</v>
      </c>
      <c r="D1252" s="269" t="e">
        <f t="shared" si="19"/>
        <v>#DIV/0!</v>
      </c>
    </row>
    <row r="1253" customHeight="1" spans="1:4">
      <c r="A1253" s="155" t="s">
        <v>1035</v>
      </c>
      <c r="B1253" s="211">
        <v>0</v>
      </c>
      <c r="C1253" s="211">
        <v>0</v>
      </c>
      <c r="D1253" s="269" t="e">
        <f t="shared" si="19"/>
        <v>#DIV/0!</v>
      </c>
    </row>
    <row r="1254" customHeight="1" spans="1:4">
      <c r="A1254" s="155" t="s">
        <v>1036</v>
      </c>
      <c r="B1254" s="211">
        <v>209</v>
      </c>
      <c r="C1254" s="211">
        <v>230</v>
      </c>
      <c r="D1254" s="269">
        <f t="shared" si="19"/>
        <v>1.10047846889952</v>
      </c>
    </row>
    <row r="1255" customHeight="1" spans="1:4">
      <c r="A1255" s="155" t="s">
        <v>1037</v>
      </c>
      <c r="B1255" s="211">
        <v>105</v>
      </c>
      <c r="C1255" s="211">
        <v>116</v>
      </c>
      <c r="D1255" s="269">
        <f t="shared" si="19"/>
        <v>1.1047619047619</v>
      </c>
    </row>
    <row r="1256" customHeight="1" spans="1:4">
      <c r="A1256" s="155" t="s">
        <v>1038</v>
      </c>
      <c r="B1256" s="211">
        <v>0</v>
      </c>
      <c r="C1256" s="211">
        <v>0</v>
      </c>
      <c r="D1256" s="269" t="e">
        <f t="shared" si="19"/>
        <v>#DIV/0!</v>
      </c>
    </row>
    <row r="1257" customHeight="1" spans="1:4">
      <c r="A1257" s="155" t="s">
        <v>83</v>
      </c>
      <c r="B1257" s="211">
        <v>0</v>
      </c>
      <c r="C1257" s="211">
        <v>0</v>
      </c>
      <c r="D1257" s="269" t="e">
        <f t="shared" si="19"/>
        <v>#DIV/0!</v>
      </c>
    </row>
    <row r="1258" customHeight="1" spans="1:4">
      <c r="A1258" s="155" t="s">
        <v>1039</v>
      </c>
      <c r="B1258" s="211">
        <v>110</v>
      </c>
      <c r="C1258" s="211">
        <v>121</v>
      </c>
      <c r="D1258" s="269">
        <f t="shared" si="19"/>
        <v>1.1</v>
      </c>
    </row>
    <row r="1259" customHeight="1" spans="1:4">
      <c r="A1259" s="155" t="s">
        <v>1040</v>
      </c>
      <c r="B1259" s="211">
        <f>SUM(B1260:B1264)</f>
        <v>595</v>
      </c>
      <c r="C1259" s="211">
        <f>SUM(C1260:C1264)</f>
        <v>654</v>
      </c>
      <c r="D1259" s="269">
        <f t="shared" si="19"/>
        <v>1.09915966386555</v>
      </c>
    </row>
    <row r="1260" customHeight="1" spans="1:4">
      <c r="A1260" s="155" t="s">
        <v>74</v>
      </c>
      <c r="B1260" s="211">
        <v>0</v>
      </c>
      <c r="C1260" s="211">
        <v>0</v>
      </c>
      <c r="D1260" s="269" t="e">
        <f t="shared" si="19"/>
        <v>#DIV/0!</v>
      </c>
    </row>
    <row r="1261" customHeight="1" spans="1:4">
      <c r="A1261" s="155" t="s">
        <v>75</v>
      </c>
      <c r="B1261" s="211">
        <v>80</v>
      </c>
      <c r="C1261" s="211">
        <v>88</v>
      </c>
      <c r="D1261" s="269">
        <f t="shared" si="19"/>
        <v>1.1</v>
      </c>
    </row>
    <row r="1262" customHeight="1" spans="1:4">
      <c r="A1262" s="155" t="s">
        <v>76</v>
      </c>
      <c r="B1262" s="211">
        <v>0</v>
      </c>
      <c r="C1262" s="211">
        <v>0</v>
      </c>
      <c r="D1262" s="269" t="e">
        <f t="shared" si="19"/>
        <v>#DIV/0!</v>
      </c>
    </row>
    <row r="1263" customHeight="1" spans="1:4">
      <c r="A1263" s="155" t="s">
        <v>1041</v>
      </c>
      <c r="B1263" s="211">
        <v>501</v>
      </c>
      <c r="C1263" s="211">
        <v>551</v>
      </c>
      <c r="D1263" s="269">
        <f t="shared" si="19"/>
        <v>1.0998003992016</v>
      </c>
    </row>
    <row r="1264" customHeight="1" spans="1:4">
      <c r="A1264" s="155" t="s">
        <v>1042</v>
      </c>
      <c r="B1264" s="211">
        <v>14</v>
      </c>
      <c r="C1264" s="211">
        <v>15</v>
      </c>
      <c r="D1264" s="269">
        <f t="shared" si="19"/>
        <v>1.07142857142857</v>
      </c>
    </row>
    <row r="1265" customHeight="1" spans="1:4">
      <c r="A1265" s="155" t="s">
        <v>1043</v>
      </c>
      <c r="B1265" s="211">
        <f>SUM(B1266:B1272)</f>
        <v>0</v>
      </c>
      <c r="C1265" s="211">
        <f>SUM(C1266:C1272)</f>
        <v>0</v>
      </c>
      <c r="D1265" s="269" t="e">
        <f t="shared" si="19"/>
        <v>#DIV/0!</v>
      </c>
    </row>
    <row r="1266" customHeight="1" spans="1:4">
      <c r="A1266" s="155" t="s">
        <v>74</v>
      </c>
      <c r="B1266" s="211">
        <v>0</v>
      </c>
      <c r="C1266" s="211">
        <v>0</v>
      </c>
      <c r="D1266" s="269" t="e">
        <f t="shared" si="19"/>
        <v>#DIV/0!</v>
      </c>
    </row>
    <row r="1267" customHeight="1" spans="1:4">
      <c r="A1267" s="155" t="s">
        <v>75</v>
      </c>
      <c r="B1267" s="211">
        <v>0</v>
      </c>
      <c r="C1267" s="211">
        <v>0</v>
      </c>
      <c r="D1267" s="269" t="e">
        <f t="shared" si="19"/>
        <v>#DIV/0!</v>
      </c>
    </row>
    <row r="1268" customHeight="1" spans="1:4">
      <c r="A1268" s="155" t="s">
        <v>76</v>
      </c>
      <c r="B1268" s="211">
        <v>0</v>
      </c>
      <c r="C1268" s="211">
        <v>0</v>
      </c>
      <c r="D1268" s="269" t="e">
        <f t="shared" si="19"/>
        <v>#DIV/0!</v>
      </c>
    </row>
    <row r="1269" customHeight="1" spans="1:4">
      <c r="A1269" s="155" t="s">
        <v>1044</v>
      </c>
      <c r="B1269" s="211">
        <v>0</v>
      </c>
      <c r="C1269" s="211">
        <v>0</v>
      </c>
      <c r="D1269" s="269" t="e">
        <f t="shared" si="19"/>
        <v>#DIV/0!</v>
      </c>
    </row>
    <row r="1270" customHeight="1" spans="1:4">
      <c r="A1270" s="155" t="s">
        <v>1045</v>
      </c>
      <c r="B1270" s="211">
        <v>0</v>
      </c>
      <c r="C1270" s="211">
        <v>0</v>
      </c>
      <c r="D1270" s="269" t="e">
        <f t="shared" si="19"/>
        <v>#DIV/0!</v>
      </c>
    </row>
    <row r="1271" customHeight="1" spans="1:4">
      <c r="A1271" s="155" t="s">
        <v>83</v>
      </c>
      <c r="B1271" s="211">
        <v>0</v>
      </c>
      <c r="C1271" s="211">
        <v>0</v>
      </c>
      <c r="D1271" s="269" t="e">
        <f t="shared" si="19"/>
        <v>#DIV/0!</v>
      </c>
    </row>
    <row r="1272" customHeight="1" spans="1:4">
      <c r="A1272" s="155" t="s">
        <v>1046</v>
      </c>
      <c r="B1272" s="211">
        <v>0</v>
      </c>
      <c r="C1272" s="211">
        <v>0</v>
      </c>
      <c r="D1272" s="269" t="e">
        <f t="shared" si="19"/>
        <v>#DIV/0!</v>
      </c>
    </row>
    <row r="1273" customHeight="1" spans="1:4">
      <c r="A1273" s="155" t="s">
        <v>1047</v>
      </c>
      <c r="B1273" s="211">
        <f>SUM(B1274:B1285)</f>
        <v>0</v>
      </c>
      <c r="C1273" s="211">
        <v>0</v>
      </c>
      <c r="D1273" s="269" t="e">
        <f t="shared" si="19"/>
        <v>#DIV/0!</v>
      </c>
    </row>
    <row r="1274" customHeight="1" spans="1:4">
      <c r="A1274" s="155" t="s">
        <v>74</v>
      </c>
      <c r="B1274" s="211">
        <v>0</v>
      </c>
      <c r="C1274" s="211">
        <v>0</v>
      </c>
      <c r="D1274" s="269" t="e">
        <f t="shared" si="19"/>
        <v>#DIV/0!</v>
      </c>
    </row>
    <row r="1275" customHeight="1" spans="1:4">
      <c r="A1275" s="155" t="s">
        <v>75</v>
      </c>
      <c r="B1275" s="211">
        <v>0</v>
      </c>
      <c r="C1275" s="211">
        <v>0</v>
      </c>
      <c r="D1275" s="269" t="e">
        <f t="shared" si="19"/>
        <v>#DIV/0!</v>
      </c>
    </row>
    <row r="1276" customHeight="1" spans="1:4">
      <c r="A1276" s="155" t="s">
        <v>76</v>
      </c>
      <c r="B1276" s="211">
        <v>0</v>
      </c>
      <c r="C1276" s="211">
        <v>0</v>
      </c>
      <c r="D1276" s="269" t="e">
        <f t="shared" si="19"/>
        <v>#DIV/0!</v>
      </c>
    </row>
    <row r="1277" customHeight="1" spans="1:4">
      <c r="A1277" s="155" t="s">
        <v>1048</v>
      </c>
      <c r="B1277" s="211">
        <v>0</v>
      </c>
      <c r="C1277" s="211">
        <v>0</v>
      </c>
      <c r="D1277" s="269" t="e">
        <f t="shared" si="19"/>
        <v>#DIV/0!</v>
      </c>
    </row>
    <row r="1278" customHeight="1" spans="1:4">
      <c r="A1278" s="155" t="s">
        <v>1049</v>
      </c>
      <c r="B1278" s="211">
        <v>0</v>
      </c>
      <c r="C1278" s="211">
        <v>0</v>
      </c>
      <c r="D1278" s="269" t="e">
        <f t="shared" si="19"/>
        <v>#DIV/0!</v>
      </c>
    </row>
    <row r="1279" customHeight="1" spans="1:4">
      <c r="A1279" s="155" t="s">
        <v>1050</v>
      </c>
      <c r="B1279" s="211">
        <v>0</v>
      </c>
      <c r="C1279" s="211">
        <v>0</v>
      </c>
      <c r="D1279" s="269" t="e">
        <f t="shared" si="19"/>
        <v>#DIV/0!</v>
      </c>
    </row>
    <row r="1280" customHeight="1" spans="1:4">
      <c r="A1280" s="155" t="s">
        <v>1051</v>
      </c>
      <c r="B1280" s="211">
        <v>0</v>
      </c>
      <c r="C1280" s="211">
        <v>0</v>
      </c>
      <c r="D1280" s="269" t="e">
        <f t="shared" si="19"/>
        <v>#DIV/0!</v>
      </c>
    </row>
    <row r="1281" customHeight="1" spans="1:4">
      <c r="A1281" s="155" t="s">
        <v>1052</v>
      </c>
      <c r="B1281" s="211">
        <v>0</v>
      </c>
      <c r="C1281" s="211">
        <v>0</v>
      </c>
      <c r="D1281" s="269" t="e">
        <f t="shared" si="19"/>
        <v>#DIV/0!</v>
      </c>
    </row>
    <row r="1282" customHeight="1" spans="1:4">
      <c r="A1282" s="155" t="s">
        <v>1053</v>
      </c>
      <c r="B1282" s="211">
        <v>0</v>
      </c>
      <c r="C1282" s="211">
        <v>0</v>
      </c>
      <c r="D1282" s="269" t="e">
        <f t="shared" si="19"/>
        <v>#DIV/0!</v>
      </c>
    </row>
    <row r="1283" customHeight="1" spans="1:4">
      <c r="A1283" s="155" t="s">
        <v>1054</v>
      </c>
      <c r="B1283" s="211">
        <v>0</v>
      </c>
      <c r="C1283" s="211">
        <v>0</v>
      </c>
      <c r="D1283" s="269" t="e">
        <f t="shared" si="19"/>
        <v>#DIV/0!</v>
      </c>
    </row>
    <row r="1284" customHeight="1" spans="1:4">
      <c r="A1284" s="155" t="s">
        <v>1055</v>
      </c>
      <c r="B1284" s="211">
        <v>0</v>
      </c>
      <c r="C1284" s="211">
        <v>0</v>
      </c>
      <c r="D1284" s="269" t="e">
        <f t="shared" si="19"/>
        <v>#DIV/0!</v>
      </c>
    </row>
    <row r="1285" customHeight="1" spans="1:4">
      <c r="A1285" s="155" t="s">
        <v>1056</v>
      </c>
      <c r="B1285" s="211">
        <v>0</v>
      </c>
      <c r="C1285" s="211">
        <v>0</v>
      </c>
      <c r="D1285" s="269" t="e">
        <f t="shared" si="19"/>
        <v>#DIV/0!</v>
      </c>
    </row>
    <row r="1286" customHeight="1" spans="1:4">
      <c r="A1286" s="155" t="s">
        <v>1057</v>
      </c>
      <c r="B1286" s="211">
        <f>SUM(B1287:B1289)</f>
        <v>0</v>
      </c>
      <c r="C1286" s="211">
        <v>0</v>
      </c>
      <c r="D1286" s="269" t="e">
        <f t="shared" ref="D1286:D1307" si="20">C1286/B1286</f>
        <v>#DIV/0!</v>
      </c>
    </row>
    <row r="1287" customHeight="1" spans="1:4">
      <c r="A1287" s="155" t="s">
        <v>1058</v>
      </c>
      <c r="B1287" s="211">
        <v>0</v>
      </c>
      <c r="C1287" s="211">
        <v>0</v>
      </c>
      <c r="D1287" s="269" t="e">
        <f t="shared" si="20"/>
        <v>#DIV/0!</v>
      </c>
    </row>
    <row r="1288" customHeight="1" spans="1:4">
      <c r="A1288" s="155" t="s">
        <v>1059</v>
      </c>
      <c r="B1288" s="211">
        <v>0</v>
      </c>
      <c r="C1288" s="211">
        <v>0</v>
      </c>
      <c r="D1288" s="269" t="e">
        <f t="shared" si="20"/>
        <v>#DIV/0!</v>
      </c>
    </row>
    <row r="1289" customHeight="1" spans="1:4">
      <c r="A1289" s="155" t="s">
        <v>1060</v>
      </c>
      <c r="B1289" s="211">
        <v>0</v>
      </c>
      <c r="C1289" s="211">
        <v>0</v>
      </c>
      <c r="D1289" s="269" t="e">
        <f t="shared" si="20"/>
        <v>#DIV/0!</v>
      </c>
    </row>
    <row r="1290" customHeight="1" spans="1:4">
      <c r="A1290" s="155" t="s">
        <v>1061</v>
      </c>
      <c r="B1290" s="211">
        <f>SUM(B1291:B1293)</f>
        <v>345</v>
      </c>
      <c r="C1290" s="211">
        <f>SUM(C1291:C1293)</f>
        <v>380</v>
      </c>
      <c r="D1290" s="269">
        <f t="shared" si="20"/>
        <v>1.10144927536232</v>
      </c>
    </row>
    <row r="1291" customHeight="1" spans="1:4">
      <c r="A1291" s="155" t="s">
        <v>1062</v>
      </c>
      <c r="B1291" s="211">
        <v>200</v>
      </c>
      <c r="C1291" s="211">
        <v>220</v>
      </c>
      <c r="D1291" s="269">
        <f t="shared" si="20"/>
        <v>1.1</v>
      </c>
    </row>
    <row r="1292" customHeight="1" spans="1:4">
      <c r="A1292" s="155" t="s">
        <v>1063</v>
      </c>
      <c r="B1292" s="211">
        <v>145</v>
      </c>
      <c r="C1292" s="211">
        <v>160</v>
      </c>
      <c r="D1292" s="269">
        <f t="shared" si="20"/>
        <v>1.10344827586207</v>
      </c>
    </row>
    <row r="1293" customHeight="1" spans="1:4">
      <c r="A1293" s="155" t="s">
        <v>1064</v>
      </c>
      <c r="B1293" s="211">
        <v>0</v>
      </c>
      <c r="C1293" s="211">
        <v>0</v>
      </c>
      <c r="D1293" s="269" t="e">
        <f t="shared" si="20"/>
        <v>#DIV/0!</v>
      </c>
    </row>
    <row r="1294" customHeight="1" spans="1:4">
      <c r="A1294" s="155" t="s">
        <v>1065</v>
      </c>
      <c r="B1294" s="211">
        <f>B1295</f>
        <v>125</v>
      </c>
      <c r="C1294" s="211">
        <f>C1295</f>
        <v>138</v>
      </c>
      <c r="D1294" s="269">
        <f t="shared" si="20"/>
        <v>1.104</v>
      </c>
    </row>
    <row r="1295" customHeight="1" spans="1:4">
      <c r="A1295" s="155" t="s">
        <v>1066</v>
      </c>
      <c r="B1295" s="211">
        <v>125</v>
      </c>
      <c r="C1295" s="211">
        <v>138</v>
      </c>
      <c r="D1295" s="269">
        <f t="shared" si="20"/>
        <v>1.104</v>
      </c>
    </row>
    <row r="1296" customHeight="1" spans="1:4">
      <c r="A1296" s="155" t="s">
        <v>1067</v>
      </c>
      <c r="B1296" s="211">
        <f>B1297</f>
        <v>83</v>
      </c>
      <c r="C1296" s="211">
        <f>C1297</f>
        <v>91</v>
      </c>
      <c r="D1296" s="269">
        <f t="shared" si="20"/>
        <v>1.09638554216867</v>
      </c>
    </row>
    <row r="1297" customHeight="1" spans="1:4">
      <c r="A1297" s="155" t="s">
        <v>933</v>
      </c>
      <c r="B1297" s="211">
        <f>B1298</f>
        <v>83</v>
      </c>
      <c r="C1297" s="211">
        <f>C1298</f>
        <v>91</v>
      </c>
      <c r="D1297" s="269">
        <f t="shared" si="20"/>
        <v>1.09638554216867</v>
      </c>
    </row>
    <row r="1298" customHeight="1" spans="1:4">
      <c r="A1298" s="155" t="s">
        <v>227</v>
      </c>
      <c r="B1298" s="211">
        <v>83</v>
      </c>
      <c r="C1298" s="211">
        <v>91</v>
      </c>
      <c r="D1298" s="269">
        <f t="shared" si="20"/>
        <v>1.09638554216867</v>
      </c>
    </row>
    <row r="1299" customHeight="1" spans="1:4">
      <c r="A1299" s="155" t="s">
        <v>1068</v>
      </c>
      <c r="B1299" s="211">
        <f>B1300+B1301+B1306</f>
        <v>5691</v>
      </c>
      <c r="C1299" s="211">
        <f>C1300+C1301+C1306</f>
        <v>5942</v>
      </c>
      <c r="D1299" s="269">
        <f t="shared" si="20"/>
        <v>1.04410472676155</v>
      </c>
    </row>
    <row r="1300" customHeight="1" spans="1:4">
      <c r="A1300" s="155" t="s">
        <v>1069</v>
      </c>
      <c r="B1300" s="211">
        <v>0</v>
      </c>
      <c r="C1300" s="211"/>
      <c r="D1300" s="269" t="e">
        <f t="shared" si="20"/>
        <v>#DIV/0!</v>
      </c>
    </row>
    <row r="1301" customHeight="1" spans="1:4">
      <c r="A1301" s="155" t="s">
        <v>1070</v>
      </c>
      <c r="B1301" s="211">
        <v>0</v>
      </c>
      <c r="C1301" s="211"/>
      <c r="D1301" s="269" t="e">
        <f t="shared" si="20"/>
        <v>#DIV/0!</v>
      </c>
    </row>
    <row r="1302" customHeight="1" spans="1:4">
      <c r="A1302" s="155" t="s">
        <v>1071</v>
      </c>
      <c r="B1302" s="211"/>
      <c r="C1302" s="211"/>
      <c r="D1302" s="269" t="e">
        <f t="shared" si="20"/>
        <v>#DIV/0!</v>
      </c>
    </row>
    <row r="1303" customHeight="1" spans="1:4">
      <c r="A1303" s="155" t="s">
        <v>1072</v>
      </c>
      <c r="B1303" s="211"/>
      <c r="C1303" s="211"/>
      <c r="D1303" s="269" t="e">
        <f t="shared" si="20"/>
        <v>#DIV/0!</v>
      </c>
    </row>
    <row r="1304" customHeight="1" spans="1:4">
      <c r="A1304" s="155" t="s">
        <v>1073</v>
      </c>
      <c r="B1304" s="211"/>
      <c r="C1304" s="211"/>
      <c r="D1304" s="269" t="e">
        <f t="shared" si="20"/>
        <v>#DIV/0!</v>
      </c>
    </row>
    <row r="1305" customHeight="1" spans="1:4">
      <c r="A1305" s="155" t="s">
        <v>1074</v>
      </c>
      <c r="B1305" s="211"/>
      <c r="C1305" s="211"/>
      <c r="D1305" s="269" t="e">
        <f t="shared" si="20"/>
        <v>#DIV/0!</v>
      </c>
    </row>
    <row r="1306" customHeight="1" spans="1:4">
      <c r="A1306" s="155" t="s">
        <v>1075</v>
      </c>
      <c r="B1306" s="211">
        <f>SUM(B1307:B1310)</f>
        <v>5691</v>
      </c>
      <c r="C1306" s="211">
        <f>SUM(C1307:C1310)</f>
        <v>5942</v>
      </c>
      <c r="D1306" s="269">
        <f t="shared" si="20"/>
        <v>1.04410472676155</v>
      </c>
    </row>
    <row r="1307" customHeight="1" spans="1:4">
      <c r="A1307" s="155" t="s">
        <v>1076</v>
      </c>
      <c r="B1307" s="211">
        <v>5691</v>
      </c>
      <c r="C1307" s="211">
        <v>5942</v>
      </c>
      <c r="D1307" s="269">
        <f t="shared" si="20"/>
        <v>1.04410472676155</v>
      </c>
    </row>
    <row r="1308" customHeight="1" spans="1:4">
      <c r="A1308" s="155" t="s">
        <v>1077</v>
      </c>
      <c r="B1308" s="211"/>
      <c r="C1308" s="211"/>
      <c r="D1308" s="269"/>
    </row>
    <row r="1309" customHeight="1" spans="1:4">
      <c r="A1309" s="155" t="s">
        <v>1078</v>
      </c>
      <c r="B1309" s="211"/>
      <c r="C1309" s="211"/>
      <c r="D1309" s="269"/>
    </row>
    <row r="1310" customHeight="1" spans="1:4">
      <c r="A1310" s="155" t="s">
        <v>1079</v>
      </c>
      <c r="B1310" s="211"/>
      <c r="C1310" s="211"/>
      <c r="D1310" s="269"/>
    </row>
    <row r="1311" customHeight="1" spans="1:4">
      <c r="A1311" s="155" t="s">
        <v>1080</v>
      </c>
      <c r="B1311" s="211"/>
      <c r="C1311" s="211"/>
      <c r="D1311" s="269"/>
    </row>
    <row r="1312" customHeight="1" spans="1:4">
      <c r="A1312" s="155" t="s">
        <v>1081</v>
      </c>
      <c r="B1312" s="211"/>
      <c r="C1312" s="211"/>
      <c r="D1312" s="269"/>
    </row>
    <row r="1313" customHeight="1" spans="1:4">
      <c r="A1313" s="155" t="s">
        <v>1082</v>
      </c>
      <c r="B1313" s="211"/>
      <c r="C1313" s="211"/>
      <c r="D1313" s="269"/>
    </row>
  </sheetData>
  <sheetProtection selectLockedCells="1"/>
  <mergeCells count="1">
    <mergeCell ref="A2:D2"/>
  </mergeCells>
  <printOptions horizontalCentered="1"/>
  <pageMargins left="0.747916666666667" right="0.747916666666667" top="0.786805555555556" bottom="0.708333333333333"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14"/>
  <sheetViews>
    <sheetView workbookViewId="0">
      <selection activeCell="A19" sqref="A19"/>
    </sheetView>
  </sheetViews>
  <sheetFormatPr defaultColWidth="9" defaultRowHeight="14.25" outlineLevelCol="3"/>
  <cols>
    <col min="1" max="1" width="38.625" customWidth="1"/>
    <col min="2" max="2" width="12" style="264" customWidth="1"/>
    <col min="3" max="3" width="11.125" customWidth="1"/>
    <col min="4" max="4" width="12.5" customWidth="1"/>
  </cols>
  <sheetData>
    <row r="1" ht="20.45" customHeight="1" spans="1:1">
      <c r="A1" s="255" t="s">
        <v>1083</v>
      </c>
    </row>
    <row r="2" ht="25.9" customHeight="1" spans="1:4">
      <c r="A2" s="257" t="s">
        <v>1084</v>
      </c>
      <c r="B2" s="257"/>
      <c r="C2" s="257"/>
      <c r="D2" s="257"/>
    </row>
    <row r="3" ht="25.9" customHeight="1" spans="1:4">
      <c r="A3" s="147" t="s">
        <v>1085</v>
      </c>
      <c r="B3" s="147"/>
      <c r="C3" s="147"/>
      <c r="D3" s="147"/>
    </row>
    <row r="4" ht="21" customHeight="1" spans="1:4">
      <c r="A4" s="148"/>
      <c r="D4" s="265" t="s">
        <v>1086</v>
      </c>
    </row>
    <row r="5" ht="25.9" customHeight="1" spans="1:4">
      <c r="A5" s="266" t="s">
        <v>37</v>
      </c>
      <c r="B5" s="267" t="s">
        <v>38</v>
      </c>
      <c r="C5" s="266" t="s">
        <v>39</v>
      </c>
      <c r="D5" s="268" t="s">
        <v>40</v>
      </c>
    </row>
    <row r="6" ht="25.9" customHeight="1" spans="1:4">
      <c r="A6" s="155" t="s">
        <v>71</v>
      </c>
      <c r="B6" s="211">
        <f>B7+B236+B276+B295+B385+B437+B493+B550+B677+B750+B827+B850+B957+B1015+B1079+B1099+B1129+B1139+B1184+B1204+B1248+B1297+B1300</f>
        <v>189211</v>
      </c>
      <c r="C6" s="211">
        <f>C7+C236+C276+C295+C385+C437+C493+C550+C677+C750+C827+C850+C957+C1015+C1079+C1099+C1129+C1139+C1184+C1204+C1248+C1297+C1300</f>
        <v>208300</v>
      </c>
      <c r="D6" s="269">
        <f>C6/B6</f>
        <v>1.10088736912759</v>
      </c>
    </row>
    <row r="7" ht="25.9" customHeight="1" spans="1:4">
      <c r="A7" s="155" t="s">
        <v>72</v>
      </c>
      <c r="B7" s="211">
        <f>SUM(B8+B20+B29+B40+B51+B62+B73+B81+B90+B103+B112+B123+B135+B142+B150+B156+B163+B170+B177+B184+B191+B199+B205+B211+B218+B233)</f>
        <v>28130</v>
      </c>
      <c r="C7" s="211">
        <f>SUM(C8+C20+C29+C40+C51+C62+C73+C81+C90+C103+C112+C123+C135+C142+C150+C156+C163+C170+C177+C184+C191+C199+C205+C211+C218+C233)</f>
        <v>30947</v>
      </c>
      <c r="D7" s="269">
        <f t="shared" ref="D7:D70" si="0">C7/B7</f>
        <v>1.10014219694277</v>
      </c>
    </row>
    <row r="8" ht="25.9" customHeight="1" spans="1:4">
      <c r="A8" s="155" t="s">
        <v>73</v>
      </c>
      <c r="B8" s="211">
        <f>SUM(B9:B19)</f>
        <v>814</v>
      </c>
      <c r="C8" s="211">
        <f>SUM(C9:C19)</f>
        <v>896</v>
      </c>
      <c r="D8" s="269">
        <f t="shared" si="0"/>
        <v>1.1007371007371</v>
      </c>
    </row>
    <row r="9" ht="25.9" customHeight="1" spans="1:4">
      <c r="A9" s="155" t="s">
        <v>74</v>
      </c>
      <c r="B9" s="211">
        <v>601</v>
      </c>
      <c r="C9" s="211">
        <v>661</v>
      </c>
      <c r="D9" s="269">
        <f t="shared" si="0"/>
        <v>1.09983361064892</v>
      </c>
    </row>
    <row r="10" ht="25.9" customHeight="1" spans="1:4">
      <c r="A10" s="155" t="s">
        <v>75</v>
      </c>
      <c r="B10" s="211">
        <v>19</v>
      </c>
      <c r="C10" s="211">
        <v>21</v>
      </c>
      <c r="D10" s="269">
        <f t="shared" si="0"/>
        <v>1.10526315789474</v>
      </c>
    </row>
    <row r="11" ht="25.9" customHeight="1" spans="1:4">
      <c r="A11" s="155" t="s">
        <v>76</v>
      </c>
      <c r="B11" s="211">
        <v>0</v>
      </c>
      <c r="C11" s="211">
        <v>0</v>
      </c>
      <c r="D11" s="269" t="e">
        <f t="shared" si="0"/>
        <v>#DIV/0!</v>
      </c>
    </row>
    <row r="12" ht="25.9" customHeight="1" spans="1:4">
      <c r="A12" s="155" t="s">
        <v>77</v>
      </c>
      <c r="B12" s="211">
        <v>125</v>
      </c>
      <c r="C12" s="211">
        <v>138</v>
      </c>
      <c r="D12" s="269">
        <f t="shared" si="0"/>
        <v>1.104</v>
      </c>
    </row>
    <row r="13" ht="25.9" customHeight="1" spans="1:4">
      <c r="A13" s="155" t="s">
        <v>78</v>
      </c>
      <c r="B13" s="211">
        <v>0</v>
      </c>
      <c r="C13" s="211">
        <v>0</v>
      </c>
      <c r="D13" s="269" t="e">
        <f t="shared" si="0"/>
        <v>#DIV/0!</v>
      </c>
    </row>
    <row r="14" ht="25.9" customHeight="1" spans="1:4">
      <c r="A14" s="155" t="s">
        <v>79</v>
      </c>
      <c r="B14" s="211">
        <v>0</v>
      </c>
      <c r="C14" s="211">
        <v>0</v>
      </c>
      <c r="D14" s="269" t="e">
        <f t="shared" si="0"/>
        <v>#DIV/0!</v>
      </c>
    </row>
    <row r="15" ht="25.9" customHeight="1" spans="1:4">
      <c r="A15" s="155" t="s">
        <v>80</v>
      </c>
      <c r="B15" s="211">
        <v>0</v>
      </c>
      <c r="C15" s="211">
        <v>0</v>
      </c>
      <c r="D15" s="269" t="e">
        <f t="shared" si="0"/>
        <v>#DIV/0!</v>
      </c>
    </row>
    <row r="16" ht="25.9" customHeight="1" spans="1:4">
      <c r="A16" s="155" t="s">
        <v>81</v>
      </c>
      <c r="B16" s="211">
        <v>0</v>
      </c>
      <c r="C16" s="211">
        <v>0</v>
      </c>
      <c r="D16" s="269" t="e">
        <f t="shared" si="0"/>
        <v>#DIV/0!</v>
      </c>
    </row>
    <row r="17" ht="25.9" customHeight="1" spans="1:4">
      <c r="A17" s="155" t="s">
        <v>82</v>
      </c>
      <c r="B17" s="211">
        <v>0</v>
      </c>
      <c r="C17" s="211">
        <v>0</v>
      </c>
      <c r="D17" s="269" t="e">
        <f t="shared" si="0"/>
        <v>#DIV/0!</v>
      </c>
    </row>
    <row r="18" ht="25.9" customHeight="1" spans="1:4">
      <c r="A18" s="155" t="s">
        <v>83</v>
      </c>
      <c r="B18" s="211">
        <v>0</v>
      </c>
      <c r="C18" s="211">
        <v>0</v>
      </c>
      <c r="D18" s="269" t="e">
        <f t="shared" si="0"/>
        <v>#DIV/0!</v>
      </c>
    </row>
    <row r="19" ht="25.9" customHeight="1" spans="1:4">
      <c r="A19" s="155" t="s">
        <v>84</v>
      </c>
      <c r="B19" s="211">
        <v>69</v>
      </c>
      <c r="C19" s="211">
        <v>76</v>
      </c>
      <c r="D19" s="269">
        <f t="shared" si="0"/>
        <v>1.10144927536232</v>
      </c>
    </row>
    <row r="20" ht="25.9" customHeight="1" spans="1:4">
      <c r="A20" s="155" t="s">
        <v>85</v>
      </c>
      <c r="B20" s="211">
        <f>SUM(B21:B28)</f>
        <v>547</v>
      </c>
      <c r="C20" s="211">
        <f>SUM(C21:C28)</f>
        <v>602</v>
      </c>
      <c r="D20" s="269">
        <f t="shared" si="0"/>
        <v>1.10054844606947</v>
      </c>
    </row>
    <row r="21" ht="25.9" customHeight="1" spans="1:4">
      <c r="A21" s="155" t="s">
        <v>74</v>
      </c>
      <c r="B21" s="211">
        <v>426</v>
      </c>
      <c r="C21" s="211">
        <v>469</v>
      </c>
      <c r="D21" s="269">
        <f t="shared" si="0"/>
        <v>1.10093896713615</v>
      </c>
    </row>
    <row r="22" ht="25.9" customHeight="1" spans="1:4">
      <c r="A22" s="155" t="s">
        <v>75</v>
      </c>
      <c r="B22" s="211">
        <v>0</v>
      </c>
      <c r="C22" s="211">
        <v>0</v>
      </c>
      <c r="D22" s="269" t="e">
        <f t="shared" si="0"/>
        <v>#DIV/0!</v>
      </c>
    </row>
    <row r="23" ht="25.9" customHeight="1" spans="1:4">
      <c r="A23" s="155" t="s">
        <v>76</v>
      </c>
      <c r="B23" s="211">
        <v>0</v>
      </c>
      <c r="C23" s="211">
        <v>0</v>
      </c>
      <c r="D23" s="269" t="e">
        <f t="shared" si="0"/>
        <v>#DIV/0!</v>
      </c>
    </row>
    <row r="24" ht="25.9" customHeight="1" spans="1:4">
      <c r="A24" s="155" t="s">
        <v>86</v>
      </c>
      <c r="B24" s="211">
        <v>92</v>
      </c>
      <c r="C24" s="211">
        <v>101</v>
      </c>
      <c r="D24" s="269">
        <f t="shared" si="0"/>
        <v>1.09782608695652</v>
      </c>
    </row>
    <row r="25" ht="25.9" customHeight="1" spans="1:4">
      <c r="A25" s="155" t="s">
        <v>87</v>
      </c>
      <c r="B25" s="211">
        <v>0</v>
      </c>
      <c r="C25" s="211">
        <v>0</v>
      </c>
      <c r="D25" s="269" t="e">
        <f t="shared" si="0"/>
        <v>#DIV/0!</v>
      </c>
    </row>
    <row r="26" ht="25.9" customHeight="1" spans="1:4">
      <c r="A26" s="155" t="s">
        <v>88</v>
      </c>
      <c r="B26" s="211">
        <v>0</v>
      </c>
      <c r="C26" s="211">
        <v>0</v>
      </c>
      <c r="D26" s="269" t="e">
        <f t="shared" si="0"/>
        <v>#DIV/0!</v>
      </c>
    </row>
    <row r="27" ht="25.9" customHeight="1" spans="1:4">
      <c r="A27" s="155" t="s">
        <v>83</v>
      </c>
      <c r="B27" s="211">
        <v>0</v>
      </c>
      <c r="C27" s="211">
        <v>0</v>
      </c>
      <c r="D27" s="269" t="e">
        <f t="shared" si="0"/>
        <v>#DIV/0!</v>
      </c>
    </row>
    <row r="28" ht="25.9" customHeight="1" spans="1:4">
      <c r="A28" s="155" t="s">
        <v>89</v>
      </c>
      <c r="B28" s="211">
        <v>29</v>
      </c>
      <c r="C28" s="211">
        <v>32</v>
      </c>
      <c r="D28" s="269">
        <f t="shared" si="0"/>
        <v>1.10344827586207</v>
      </c>
    </row>
    <row r="29" spans="1:4">
      <c r="A29" s="155" t="s">
        <v>90</v>
      </c>
      <c r="B29" s="211">
        <f>SUM(B30:B39)</f>
        <v>6038</v>
      </c>
      <c r="C29" s="211">
        <f>SUM(C30:C39)</f>
        <v>6643</v>
      </c>
      <c r="D29" s="269">
        <f t="shared" si="0"/>
        <v>1.10019874130507</v>
      </c>
    </row>
    <row r="30" spans="1:4">
      <c r="A30" s="155" t="s">
        <v>74</v>
      </c>
      <c r="B30" s="211">
        <v>1026</v>
      </c>
      <c r="C30" s="211">
        <v>1129</v>
      </c>
      <c r="D30" s="269">
        <f t="shared" si="0"/>
        <v>1.10038986354776</v>
      </c>
    </row>
    <row r="31" spans="1:4">
      <c r="A31" s="155" t="s">
        <v>75</v>
      </c>
      <c r="B31" s="211">
        <v>0</v>
      </c>
      <c r="C31" s="211">
        <v>0</v>
      </c>
      <c r="D31" s="269" t="e">
        <f t="shared" si="0"/>
        <v>#DIV/0!</v>
      </c>
    </row>
    <row r="32" spans="1:4">
      <c r="A32" s="155" t="s">
        <v>76</v>
      </c>
      <c r="B32" s="211">
        <v>1211</v>
      </c>
      <c r="C32" s="211">
        <v>1332</v>
      </c>
      <c r="D32" s="269">
        <f t="shared" si="0"/>
        <v>1.09991742361685</v>
      </c>
    </row>
    <row r="33" spans="1:4">
      <c r="A33" s="155" t="s">
        <v>91</v>
      </c>
      <c r="B33" s="211">
        <v>0</v>
      </c>
      <c r="C33" s="211">
        <v>0</v>
      </c>
      <c r="D33" s="269" t="e">
        <f t="shared" si="0"/>
        <v>#DIV/0!</v>
      </c>
    </row>
    <row r="34" spans="1:4">
      <c r="A34" s="155" t="s">
        <v>92</v>
      </c>
      <c r="B34" s="211">
        <v>0</v>
      </c>
      <c r="C34" s="211">
        <v>0</v>
      </c>
      <c r="D34" s="269" t="e">
        <f t="shared" si="0"/>
        <v>#DIV/0!</v>
      </c>
    </row>
    <row r="35" spans="1:4">
      <c r="A35" s="155" t="s">
        <v>93</v>
      </c>
      <c r="B35" s="211">
        <v>2731</v>
      </c>
      <c r="C35" s="211">
        <v>3004</v>
      </c>
      <c r="D35" s="269">
        <f t="shared" si="0"/>
        <v>1.09996338337605</v>
      </c>
    </row>
    <row r="36" spans="1:4">
      <c r="A36" s="155" t="s">
        <v>94</v>
      </c>
      <c r="B36" s="211">
        <v>335</v>
      </c>
      <c r="C36" s="211">
        <v>369</v>
      </c>
      <c r="D36" s="269">
        <f t="shared" si="0"/>
        <v>1.10149253731343</v>
      </c>
    </row>
    <row r="37" spans="1:4">
      <c r="A37" s="155" t="s">
        <v>95</v>
      </c>
      <c r="B37" s="211">
        <v>0</v>
      </c>
      <c r="C37" s="211">
        <v>0</v>
      </c>
      <c r="D37" s="269" t="e">
        <f t="shared" si="0"/>
        <v>#DIV/0!</v>
      </c>
    </row>
    <row r="38" spans="1:4">
      <c r="A38" s="155" t="s">
        <v>83</v>
      </c>
      <c r="B38" s="211">
        <v>35</v>
      </c>
      <c r="C38" s="211">
        <v>39</v>
      </c>
      <c r="D38" s="269">
        <f t="shared" si="0"/>
        <v>1.11428571428571</v>
      </c>
    </row>
    <row r="39" spans="1:4">
      <c r="A39" s="155" t="s">
        <v>96</v>
      </c>
      <c r="B39" s="211">
        <v>700</v>
      </c>
      <c r="C39" s="211">
        <v>770</v>
      </c>
      <c r="D39" s="269">
        <f t="shared" si="0"/>
        <v>1.1</v>
      </c>
    </row>
    <row r="40" spans="1:4">
      <c r="A40" s="155" t="s">
        <v>97</v>
      </c>
      <c r="B40" s="211">
        <f>SUM(B41:B50)</f>
        <v>1226</v>
      </c>
      <c r="C40" s="211">
        <f>SUM(C41:C50)</f>
        <v>1349</v>
      </c>
      <c r="D40" s="269">
        <f t="shared" si="0"/>
        <v>1.10032626427406</v>
      </c>
    </row>
    <row r="41" spans="1:4">
      <c r="A41" s="155" t="s">
        <v>74</v>
      </c>
      <c r="B41" s="211">
        <v>184</v>
      </c>
      <c r="C41" s="211">
        <v>202</v>
      </c>
      <c r="D41" s="269">
        <f t="shared" si="0"/>
        <v>1.09782608695652</v>
      </c>
    </row>
    <row r="42" spans="1:4">
      <c r="A42" s="155" t="s">
        <v>75</v>
      </c>
      <c r="B42" s="211">
        <v>79</v>
      </c>
      <c r="C42" s="211">
        <v>87</v>
      </c>
      <c r="D42" s="269">
        <f t="shared" si="0"/>
        <v>1.10126582278481</v>
      </c>
    </row>
    <row r="43" spans="1:4">
      <c r="A43" s="155" t="s">
        <v>76</v>
      </c>
      <c r="B43" s="211">
        <v>0</v>
      </c>
      <c r="C43" s="211">
        <v>0</v>
      </c>
      <c r="D43" s="269" t="e">
        <f t="shared" si="0"/>
        <v>#DIV/0!</v>
      </c>
    </row>
    <row r="44" spans="1:4">
      <c r="A44" s="155" t="s">
        <v>98</v>
      </c>
      <c r="B44" s="211">
        <v>0</v>
      </c>
      <c r="C44" s="211">
        <v>0</v>
      </c>
      <c r="D44" s="269" t="e">
        <f t="shared" si="0"/>
        <v>#DIV/0!</v>
      </c>
    </row>
    <row r="45" spans="1:4">
      <c r="A45" s="155" t="s">
        <v>99</v>
      </c>
      <c r="B45" s="211">
        <v>0</v>
      </c>
      <c r="C45" s="211">
        <v>0</v>
      </c>
      <c r="D45" s="269" t="e">
        <f t="shared" si="0"/>
        <v>#DIV/0!</v>
      </c>
    </row>
    <row r="46" spans="1:4">
      <c r="A46" s="155" t="s">
        <v>100</v>
      </c>
      <c r="B46" s="211">
        <v>0</v>
      </c>
      <c r="C46" s="211">
        <v>0</v>
      </c>
      <c r="D46" s="269" t="e">
        <f t="shared" si="0"/>
        <v>#DIV/0!</v>
      </c>
    </row>
    <row r="47" spans="1:4">
      <c r="A47" s="155" t="s">
        <v>101</v>
      </c>
      <c r="B47" s="211">
        <v>0</v>
      </c>
      <c r="C47" s="211">
        <v>0</v>
      </c>
      <c r="D47" s="269" t="e">
        <f t="shared" si="0"/>
        <v>#DIV/0!</v>
      </c>
    </row>
    <row r="48" spans="1:4">
      <c r="A48" s="155" t="s">
        <v>102</v>
      </c>
      <c r="B48" s="211">
        <v>25</v>
      </c>
      <c r="C48" s="211">
        <v>28</v>
      </c>
      <c r="D48" s="269">
        <f t="shared" si="0"/>
        <v>1.12</v>
      </c>
    </row>
    <row r="49" spans="1:4">
      <c r="A49" s="155" t="s">
        <v>83</v>
      </c>
      <c r="B49" s="211">
        <v>0</v>
      </c>
      <c r="C49" s="211">
        <v>0</v>
      </c>
      <c r="D49" s="269" t="e">
        <f t="shared" si="0"/>
        <v>#DIV/0!</v>
      </c>
    </row>
    <row r="50" spans="1:4">
      <c r="A50" s="155" t="s">
        <v>103</v>
      </c>
      <c r="B50" s="211">
        <v>938</v>
      </c>
      <c r="C50" s="211">
        <v>1032</v>
      </c>
      <c r="D50" s="269">
        <f t="shared" si="0"/>
        <v>1.1002132196162</v>
      </c>
    </row>
    <row r="51" spans="1:4">
      <c r="A51" s="155" t="s">
        <v>104</v>
      </c>
      <c r="B51" s="211">
        <f>SUM(B52:B61)</f>
        <v>373</v>
      </c>
      <c r="C51" s="211">
        <f>SUM(C52:C61)</f>
        <v>410</v>
      </c>
      <c r="D51" s="269">
        <f t="shared" si="0"/>
        <v>1.09919571045576</v>
      </c>
    </row>
    <row r="52" spans="1:4">
      <c r="A52" s="155" t="s">
        <v>74</v>
      </c>
      <c r="B52" s="211">
        <v>149</v>
      </c>
      <c r="C52" s="211">
        <v>164</v>
      </c>
      <c r="D52" s="269">
        <f t="shared" si="0"/>
        <v>1.1006711409396</v>
      </c>
    </row>
    <row r="53" spans="1:4">
      <c r="A53" s="155" t="s">
        <v>75</v>
      </c>
      <c r="B53" s="211">
        <v>3</v>
      </c>
      <c r="C53" s="211">
        <v>3</v>
      </c>
      <c r="D53" s="269">
        <f t="shared" si="0"/>
        <v>1</v>
      </c>
    </row>
    <row r="54" spans="1:4">
      <c r="A54" s="155" t="s">
        <v>76</v>
      </c>
      <c r="B54" s="211">
        <v>0</v>
      </c>
      <c r="C54" s="211">
        <v>0</v>
      </c>
      <c r="D54" s="269" t="e">
        <f t="shared" si="0"/>
        <v>#DIV/0!</v>
      </c>
    </row>
    <row r="55" spans="1:4">
      <c r="A55" s="155" t="s">
        <v>105</v>
      </c>
      <c r="B55" s="211">
        <v>0</v>
      </c>
      <c r="C55" s="211">
        <v>0</v>
      </c>
      <c r="D55" s="269" t="e">
        <f t="shared" si="0"/>
        <v>#DIV/0!</v>
      </c>
    </row>
    <row r="56" spans="1:4">
      <c r="A56" s="155" t="s">
        <v>106</v>
      </c>
      <c r="B56" s="211">
        <v>0</v>
      </c>
      <c r="C56" s="211">
        <v>0</v>
      </c>
      <c r="D56" s="269" t="e">
        <f t="shared" si="0"/>
        <v>#DIV/0!</v>
      </c>
    </row>
    <row r="57" spans="1:4">
      <c r="A57" s="155" t="s">
        <v>107</v>
      </c>
      <c r="B57" s="211">
        <v>0</v>
      </c>
      <c r="C57" s="211">
        <v>0</v>
      </c>
      <c r="D57" s="269" t="e">
        <f t="shared" si="0"/>
        <v>#DIV/0!</v>
      </c>
    </row>
    <row r="58" spans="1:4">
      <c r="A58" s="155" t="s">
        <v>108</v>
      </c>
      <c r="B58" s="211">
        <v>0</v>
      </c>
      <c r="C58" s="211">
        <v>0</v>
      </c>
      <c r="D58" s="269" t="e">
        <f t="shared" si="0"/>
        <v>#DIV/0!</v>
      </c>
    </row>
    <row r="59" spans="1:4">
      <c r="A59" s="155" t="s">
        <v>109</v>
      </c>
      <c r="B59" s="211">
        <v>0</v>
      </c>
      <c r="C59" s="211">
        <v>0</v>
      </c>
      <c r="D59" s="269" t="e">
        <f t="shared" si="0"/>
        <v>#DIV/0!</v>
      </c>
    </row>
    <row r="60" spans="1:4">
      <c r="A60" s="155" t="s">
        <v>83</v>
      </c>
      <c r="B60" s="211">
        <v>0</v>
      </c>
      <c r="C60" s="211">
        <v>0</v>
      </c>
      <c r="D60" s="269" t="e">
        <f t="shared" si="0"/>
        <v>#DIV/0!</v>
      </c>
    </row>
    <row r="61" spans="1:4">
      <c r="A61" s="155" t="s">
        <v>110</v>
      </c>
      <c r="B61" s="211">
        <v>221</v>
      </c>
      <c r="C61" s="211">
        <v>243</v>
      </c>
      <c r="D61" s="269">
        <f t="shared" si="0"/>
        <v>1.09954751131222</v>
      </c>
    </row>
    <row r="62" spans="1:4">
      <c r="A62" s="155" t="s">
        <v>111</v>
      </c>
      <c r="B62" s="211">
        <f>SUM(B63:B72)</f>
        <v>1674</v>
      </c>
      <c r="C62" s="211">
        <f>SUM(C63:C72)</f>
        <v>1841</v>
      </c>
      <c r="D62" s="269">
        <f t="shared" si="0"/>
        <v>1.09976105137395</v>
      </c>
    </row>
    <row r="63" spans="1:4">
      <c r="A63" s="155" t="s">
        <v>74</v>
      </c>
      <c r="B63" s="211">
        <v>659</v>
      </c>
      <c r="C63" s="211">
        <v>725</v>
      </c>
      <c r="D63" s="269">
        <f t="shared" si="0"/>
        <v>1.10015174506829</v>
      </c>
    </row>
    <row r="64" spans="1:4">
      <c r="A64" s="155" t="s">
        <v>75</v>
      </c>
      <c r="B64" s="211">
        <v>379</v>
      </c>
      <c r="C64" s="211">
        <v>417</v>
      </c>
      <c r="D64" s="269">
        <f t="shared" si="0"/>
        <v>1.10026385224274</v>
      </c>
    </row>
    <row r="65" spans="1:4">
      <c r="A65" s="155" t="s">
        <v>76</v>
      </c>
      <c r="B65" s="211">
        <v>0</v>
      </c>
      <c r="C65" s="211">
        <v>0</v>
      </c>
      <c r="D65" s="269" t="e">
        <f t="shared" si="0"/>
        <v>#DIV/0!</v>
      </c>
    </row>
    <row r="66" spans="1:4">
      <c r="A66" s="155" t="s">
        <v>112</v>
      </c>
      <c r="B66" s="211">
        <v>0</v>
      </c>
      <c r="C66" s="211">
        <v>0</v>
      </c>
      <c r="D66" s="269" t="e">
        <f t="shared" si="0"/>
        <v>#DIV/0!</v>
      </c>
    </row>
    <row r="67" spans="1:4">
      <c r="A67" s="155" t="s">
        <v>113</v>
      </c>
      <c r="B67" s="211">
        <v>97</v>
      </c>
      <c r="C67" s="211">
        <v>107</v>
      </c>
      <c r="D67" s="269">
        <f t="shared" si="0"/>
        <v>1.10309278350515</v>
      </c>
    </row>
    <row r="68" spans="1:4">
      <c r="A68" s="155" t="s">
        <v>114</v>
      </c>
      <c r="B68" s="211">
        <v>0</v>
      </c>
      <c r="C68" s="211">
        <v>0</v>
      </c>
      <c r="D68" s="269" t="e">
        <f t="shared" si="0"/>
        <v>#DIV/0!</v>
      </c>
    </row>
    <row r="69" spans="1:4">
      <c r="A69" s="155" t="s">
        <v>115</v>
      </c>
      <c r="B69" s="211">
        <v>203</v>
      </c>
      <c r="C69" s="211">
        <v>223</v>
      </c>
      <c r="D69" s="269">
        <f t="shared" si="0"/>
        <v>1.09852216748768</v>
      </c>
    </row>
    <row r="70" spans="1:4">
      <c r="A70" s="155" t="s">
        <v>116</v>
      </c>
      <c r="B70" s="211">
        <v>72</v>
      </c>
      <c r="C70" s="211">
        <v>79</v>
      </c>
      <c r="D70" s="269">
        <f t="shared" si="0"/>
        <v>1.09722222222222</v>
      </c>
    </row>
    <row r="71" spans="1:4">
      <c r="A71" s="155" t="s">
        <v>83</v>
      </c>
      <c r="B71" s="211">
        <v>0</v>
      </c>
      <c r="C71" s="211">
        <v>0</v>
      </c>
      <c r="D71" s="269" t="e">
        <f t="shared" ref="D71:D134" si="1">C71/B71</f>
        <v>#DIV/0!</v>
      </c>
    </row>
    <row r="72" spans="1:4">
      <c r="A72" s="155" t="s">
        <v>117</v>
      </c>
      <c r="B72" s="211">
        <v>264</v>
      </c>
      <c r="C72" s="211">
        <v>290</v>
      </c>
      <c r="D72" s="269">
        <f t="shared" si="1"/>
        <v>1.09848484848485</v>
      </c>
    </row>
    <row r="73" spans="1:4">
      <c r="A73" s="155" t="s">
        <v>118</v>
      </c>
      <c r="B73" s="211">
        <f>SUM(B74:B80)</f>
        <v>1830</v>
      </c>
      <c r="C73" s="211">
        <f>SUM(C74:C80)</f>
        <v>2013</v>
      </c>
      <c r="D73" s="269">
        <f t="shared" si="1"/>
        <v>1.1</v>
      </c>
    </row>
    <row r="74" spans="1:4">
      <c r="A74" s="155" t="s">
        <v>74</v>
      </c>
      <c r="B74" s="211">
        <v>0</v>
      </c>
      <c r="C74" s="211">
        <v>0</v>
      </c>
      <c r="D74" s="269" t="e">
        <f t="shared" si="1"/>
        <v>#DIV/0!</v>
      </c>
    </row>
    <row r="75" spans="1:4">
      <c r="A75" s="155" t="s">
        <v>75</v>
      </c>
      <c r="B75" s="211">
        <v>0</v>
      </c>
      <c r="C75" s="211">
        <v>0</v>
      </c>
      <c r="D75" s="269" t="e">
        <f t="shared" si="1"/>
        <v>#DIV/0!</v>
      </c>
    </row>
    <row r="76" spans="1:4">
      <c r="A76" s="155" t="s">
        <v>76</v>
      </c>
      <c r="B76" s="211">
        <v>0</v>
      </c>
      <c r="C76" s="211">
        <v>0</v>
      </c>
      <c r="D76" s="269" t="e">
        <f t="shared" si="1"/>
        <v>#DIV/0!</v>
      </c>
    </row>
    <row r="77" spans="1:4">
      <c r="A77" s="155" t="s">
        <v>115</v>
      </c>
      <c r="B77" s="211">
        <v>0</v>
      </c>
      <c r="C77" s="211">
        <v>0</v>
      </c>
      <c r="D77" s="269" t="e">
        <f t="shared" si="1"/>
        <v>#DIV/0!</v>
      </c>
    </row>
    <row r="78" spans="1:4">
      <c r="A78" s="155" t="s">
        <v>119</v>
      </c>
      <c r="B78" s="211">
        <v>0</v>
      </c>
      <c r="C78" s="211">
        <v>0</v>
      </c>
      <c r="D78" s="269" t="e">
        <f t="shared" si="1"/>
        <v>#DIV/0!</v>
      </c>
    </row>
    <row r="79" spans="1:4">
      <c r="A79" s="155" t="s">
        <v>83</v>
      </c>
      <c r="B79" s="211">
        <v>0</v>
      </c>
      <c r="C79" s="211">
        <v>0</v>
      </c>
      <c r="D79" s="269" t="e">
        <f t="shared" si="1"/>
        <v>#DIV/0!</v>
      </c>
    </row>
    <row r="80" spans="1:4">
      <c r="A80" s="155" t="s">
        <v>120</v>
      </c>
      <c r="B80" s="211">
        <v>1830</v>
      </c>
      <c r="C80" s="211">
        <v>2013</v>
      </c>
      <c r="D80" s="269">
        <f t="shared" si="1"/>
        <v>1.1</v>
      </c>
    </row>
    <row r="81" spans="1:4">
      <c r="A81" s="155" t="s">
        <v>121</v>
      </c>
      <c r="B81" s="211">
        <f>SUM(B82:B89)</f>
        <v>393</v>
      </c>
      <c r="C81" s="211">
        <f>SUM(C82:C89)</f>
        <v>433</v>
      </c>
      <c r="D81" s="269">
        <f t="shared" si="1"/>
        <v>1.10178117048346</v>
      </c>
    </row>
    <row r="82" spans="1:4">
      <c r="A82" s="155" t="s">
        <v>74</v>
      </c>
      <c r="B82" s="211">
        <v>245</v>
      </c>
      <c r="C82" s="211">
        <v>270</v>
      </c>
      <c r="D82" s="269">
        <f t="shared" si="1"/>
        <v>1.10204081632653</v>
      </c>
    </row>
    <row r="83" spans="1:4">
      <c r="A83" s="155" t="s">
        <v>75</v>
      </c>
      <c r="B83" s="211">
        <v>0</v>
      </c>
      <c r="C83" s="211">
        <v>0</v>
      </c>
      <c r="D83" s="269" t="e">
        <f t="shared" si="1"/>
        <v>#DIV/0!</v>
      </c>
    </row>
    <row r="84" spans="1:4">
      <c r="A84" s="155" t="s">
        <v>76</v>
      </c>
      <c r="B84" s="211">
        <v>0</v>
      </c>
      <c r="C84" s="211">
        <v>0</v>
      </c>
      <c r="D84" s="269" t="e">
        <f t="shared" si="1"/>
        <v>#DIV/0!</v>
      </c>
    </row>
    <row r="85" spans="1:4">
      <c r="A85" s="155" t="s">
        <v>122</v>
      </c>
      <c r="B85" s="211">
        <v>126</v>
      </c>
      <c r="C85" s="211">
        <v>139</v>
      </c>
      <c r="D85" s="269">
        <f t="shared" si="1"/>
        <v>1.1031746031746</v>
      </c>
    </row>
    <row r="86" spans="1:4">
      <c r="A86" s="155" t="s">
        <v>123</v>
      </c>
      <c r="B86" s="211">
        <v>0</v>
      </c>
      <c r="C86" s="211">
        <v>0</v>
      </c>
      <c r="D86" s="269" t="e">
        <f t="shared" si="1"/>
        <v>#DIV/0!</v>
      </c>
    </row>
    <row r="87" spans="1:4">
      <c r="A87" s="155" t="s">
        <v>115</v>
      </c>
      <c r="B87" s="211">
        <v>0</v>
      </c>
      <c r="C87" s="211">
        <v>0</v>
      </c>
      <c r="D87" s="269" t="e">
        <f t="shared" si="1"/>
        <v>#DIV/0!</v>
      </c>
    </row>
    <row r="88" spans="1:4">
      <c r="A88" s="155" t="s">
        <v>83</v>
      </c>
      <c r="B88" s="211">
        <v>22</v>
      </c>
      <c r="C88" s="211">
        <v>24</v>
      </c>
      <c r="D88" s="269">
        <f t="shared" si="1"/>
        <v>1.09090909090909</v>
      </c>
    </row>
    <row r="89" spans="1:4">
      <c r="A89" s="155" t="s">
        <v>124</v>
      </c>
      <c r="B89" s="211">
        <v>0</v>
      </c>
      <c r="C89" s="211">
        <v>0</v>
      </c>
      <c r="D89" s="269" t="e">
        <f t="shared" si="1"/>
        <v>#DIV/0!</v>
      </c>
    </row>
    <row r="90" spans="1:4">
      <c r="A90" s="155" t="s">
        <v>125</v>
      </c>
      <c r="B90" s="211">
        <f>SUM(B91:B102)</f>
        <v>0</v>
      </c>
      <c r="C90" s="211">
        <f>SUM(C91:C102)</f>
        <v>0</v>
      </c>
      <c r="D90" s="269" t="e">
        <f t="shared" si="1"/>
        <v>#DIV/0!</v>
      </c>
    </row>
    <row r="91" spans="1:4">
      <c r="A91" s="155" t="s">
        <v>74</v>
      </c>
      <c r="B91" s="211">
        <v>0</v>
      </c>
      <c r="C91" s="211">
        <v>0</v>
      </c>
      <c r="D91" s="269" t="e">
        <f t="shared" si="1"/>
        <v>#DIV/0!</v>
      </c>
    </row>
    <row r="92" spans="1:4">
      <c r="A92" s="155" t="s">
        <v>75</v>
      </c>
      <c r="B92" s="211">
        <v>0</v>
      </c>
      <c r="C92" s="211">
        <v>0</v>
      </c>
      <c r="D92" s="269" t="e">
        <f t="shared" si="1"/>
        <v>#DIV/0!</v>
      </c>
    </row>
    <row r="93" spans="1:4">
      <c r="A93" s="155" t="s">
        <v>76</v>
      </c>
      <c r="B93" s="211">
        <v>0</v>
      </c>
      <c r="C93" s="211">
        <v>0</v>
      </c>
      <c r="D93" s="269" t="e">
        <f t="shared" si="1"/>
        <v>#DIV/0!</v>
      </c>
    </row>
    <row r="94" spans="1:4">
      <c r="A94" s="155" t="s">
        <v>126</v>
      </c>
      <c r="B94" s="211">
        <v>0</v>
      </c>
      <c r="C94" s="211">
        <v>0</v>
      </c>
      <c r="D94" s="269" t="e">
        <f t="shared" si="1"/>
        <v>#DIV/0!</v>
      </c>
    </row>
    <row r="95" spans="1:4">
      <c r="A95" s="155" t="s">
        <v>127</v>
      </c>
      <c r="B95" s="211">
        <v>0</v>
      </c>
      <c r="C95" s="211">
        <v>0</v>
      </c>
      <c r="D95" s="269" t="e">
        <f t="shared" si="1"/>
        <v>#DIV/0!</v>
      </c>
    </row>
    <row r="96" spans="1:4">
      <c r="A96" s="155" t="s">
        <v>115</v>
      </c>
      <c r="B96" s="211">
        <v>0</v>
      </c>
      <c r="C96" s="211">
        <v>0</v>
      </c>
      <c r="D96" s="269" t="e">
        <f t="shared" si="1"/>
        <v>#DIV/0!</v>
      </c>
    </row>
    <row r="97" spans="1:4">
      <c r="A97" s="155" t="s">
        <v>128</v>
      </c>
      <c r="B97" s="211">
        <v>0</v>
      </c>
      <c r="C97" s="211">
        <v>0</v>
      </c>
      <c r="D97" s="269" t="e">
        <f t="shared" si="1"/>
        <v>#DIV/0!</v>
      </c>
    </row>
    <row r="98" spans="1:4">
      <c r="A98" s="155" t="s">
        <v>129</v>
      </c>
      <c r="B98" s="211">
        <v>0</v>
      </c>
      <c r="C98" s="211">
        <v>0</v>
      </c>
      <c r="D98" s="269" t="e">
        <f t="shared" si="1"/>
        <v>#DIV/0!</v>
      </c>
    </row>
    <row r="99" spans="1:4">
      <c r="A99" s="155" t="s">
        <v>130</v>
      </c>
      <c r="B99" s="211">
        <v>0</v>
      </c>
      <c r="C99" s="211">
        <v>0</v>
      </c>
      <c r="D99" s="269" t="e">
        <f t="shared" si="1"/>
        <v>#DIV/0!</v>
      </c>
    </row>
    <row r="100" spans="1:4">
      <c r="A100" s="155" t="s">
        <v>131</v>
      </c>
      <c r="B100" s="211">
        <v>0</v>
      </c>
      <c r="C100" s="211">
        <v>0</v>
      </c>
      <c r="D100" s="269" t="e">
        <f t="shared" si="1"/>
        <v>#DIV/0!</v>
      </c>
    </row>
    <row r="101" spans="1:4">
      <c r="A101" s="155" t="s">
        <v>83</v>
      </c>
      <c r="B101" s="211">
        <v>0</v>
      </c>
      <c r="C101" s="211">
        <v>0</v>
      </c>
      <c r="D101" s="269" t="e">
        <f t="shared" si="1"/>
        <v>#DIV/0!</v>
      </c>
    </row>
    <row r="102" spans="1:4">
      <c r="A102" s="155" t="s">
        <v>132</v>
      </c>
      <c r="B102" s="211">
        <v>0</v>
      </c>
      <c r="C102" s="211">
        <v>0</v>
      </c>
      <c r="D102" s="269" t="e">
        <f t="shared" si="1"/>
        <v>#DIV/0!</v>
      </c>
    </row>
    <row r="103" spans="1:4">
      <c r="A103" s="155" t="s">
        <v>133</v>
      </c>
      <c r="B103" s="211">
        <f>SUM(B104:B111)</f>
        <v>1052</v>
      </c>
      <c r="C103" s="211">
        <f>SUM(C104:C111)</f>
        <v>1157</v>
      </c>
      <c r="D103" s="269">
        <f t="shared" si="1"/>
        <v>1.09980988593156</v>
      </c>
    </row>
    <row r="104" spans="1:4">
      <c r="A104" s="155" t="s">
        <v>74</v>
      </c>
      <c r="B104" s="211">
        <v>1038</v>
      </c>
      <c r="C104" s="211">
        <v>1142</v>
      </c>
      <c r="D104" s="269">
        <f t="shared" si="1"/>
        <v>1.10019267822736</v>
      </c>
    </row>
    <row r="105" spans="1:4">
      <c r="A105" s="155" t="s">
        <v>75</v>
      </c>
      <c r="B105" s="211">
        <v>0</v>
      </c>
      <c r="C105" s="211">
        <v>0</v>
      </c>
      <c r="D105" s="269" t="e">
        <f t="shared" si="1"/>
        <v>#DIV/0!</v>
      </c>
    </row>
    <row r="106" spans="1:4">
      <c r="A106" s="155" t="s">
        <v>76</v>
      </c>
      <c r="B106" s="211">
        <v>0</v>
      </c>
      <c r="C106" s="211">
        <v>0</v>
      </c>
      <c r="D106" s="269" t="e">
        <f t="shared" si="1"/>
        <v>#DIV/0!</v>
      </c>
    </row>
    <row r="107" spans="1:4">
      <c r="A107" s="155" t="s">
        <v>134</v>
      </c>
      <c r="B107" s="211">
        <v>0</v>
      </c>
      <c r="C107" s="211">
        <v>0</v>
      </c>
      <c r="D107" s="269" t="e">
        <f t="shared" si="1"/>
        <v>#DIV/0!</v>
      </c>
    </row>
    <row r="108" spans="1:4">
      <c r="A108" s="155" t="s">
        <v>135</v>
      </c>
      <c r="B108" s="211">
        <v>0</v>
      </c>
      <c r="C108" s="211">
        <v>0</v>
      </c>
      <c r="D108" s="269" t="e">
        <f t="shared" si="1"/>
        <v>#DIV/0!</v>
      </c>
    </row>
    <row r="109" spans="1:4">
      <c r="A109" s="155" t="s">
        <v>136</v>
      </c>
      <c r="B109" s="211">
        <v>0</v>
      </c>
      <c r="C109" s="211">
        <v>0</v>
      </c>
      <c r="D109" s="269" t="e">
        <f t="shared" si="1"/>
        <v>#DIV/0!</v>
      </c>
    </row>
    <row r="110" spans="1:4">
      <c r="A110" s="155" t="s">
        <v>83</v>
      </c>
      <c r="B110" s="211">
        <v>0</v>
      </c>
      <c r="C110" s="211">
        <v>0</v>
      </c>
      <c r="D110" s="269" t="e">
        <f t="shared" si="1"/>
        <v>#DIV/0!</v>
      </c>
    </row>
    <row r="111" spans="1:4">
      <c r="A111" s="155" t="s">
        <v>137</v>
      </c>
      <c r="B111" s="211">
        <v>14</v>
      </c>
      <c r="C111" s="211">
        <v>15</v>
      </c>
      <c r="D111" s="269">
        <f t="shared" si="1"/>
        <v>1.07142857142857</v>
      </c>
    </row>
    <row r="112" spans="1:4">
      <c r="A112" s="155" t="s">
        <v>138</v>
      </c>
      <c r="B112" s="211">
        <f>SUM(B113:B122)</f>
        <v>1126</v>
      </c>
      <c r="C112" s="211">
        <f>SUM(C113:C122)</f>
        <v>1240</v>
      </c>
      <c r="D112" s="269">
        <f t="shared" si="1"/>
        <v>1.101243339254</v>
      </c>
    </row>
    <row r="113" spans="1:4">
      <c r="A113" s="155" t="s">
        <v>74</v>
      </c>
      <c r="B113" s="211">
        <v>325</v>
      </c>
      <c r="C113" s="211">
        <v>358</v>
      </c>
      <c r="D113" s="269">
        <f t="shared" si="1"/>
        <v>1.10153846153846</v>
      </c>
    </row>
    <row r="114" spans="1:4">
      <c r="A114" s="155" t="s">
        <v>75</v>
      </c>
      <c r="B114" s="211">
        <v>15</v>
      </c>
      <c r="C114" s="211">
        <v>17</v>
      </c>
      <c r="D114" s="269">
        <f t="shared" si="1"/>
        <v>1.13333333333333</v>
      </c>
    </row>
    <row r="115" spans="1:4">
      <c r="A115" s="155" t="s">
        <v>76</v>
      </c>
      <c r="B115" s="211">
        <v>0</v>
      </c>
      <c r="C115" s="211">
        <v>0</v>
      </c>
      <c r="D115" s="269" t="e">
        <f t="shared" si="1"/>
        <v>#DIV/0!</v>
      </c>
    </row>
    <row r="116" spans="1:4">
      <c r="A116" s="155" t="s">
        <v>139</v>
      </c>
      <c r="B116" s="211">
        <v>0</v>
      </c>
      <c r="C116" s="211">
        <v>0</v>
      </c>
      <c r="D116" s="269" t="e">
        <f t="shared" si="1"/>
        <v>#DIV/0!</v>
      </c>
    </row>
    <row r="117" spans="1:4">
      <c r="A117" s="155" t="s">
        <v>140</v>
      </c>
      <c r="B117" s="211">
        <v>0</v>
      </c>
      <c r="C117" s="211">
        <v>0</v>
      </c>
      <c r="D117" s="269" t="e">
        <f t="shared" si="1"/>
        <v>#DIV/0!</v>
      </c>
    </row>
    <row r="118" spans="1:4">
      <c r="A118" s="155" t="s">
        <v>141</v>
      </c>
      <c r="B118" s="211">
        <v>0</v>
      </c>
      <c r="C118" s="211">
        <v>0</v>
      </c>
      <c r="D118" s="269" t="e">
        <f t="shared" si="1"/>
        <v>#DIV/0!</v>
      </c>
    </row>
    <row r="119" spans="1:4">
      <c r="A119" s="155" t="s">
        <v>142</v>
      </c>
      <c r="B119" s="211">
        <v>0</v>
      </c>
      <c r="C119" s="211">
        <v>0</v>
      </c>
      <c r="D119" s="269" t="e">
        <f t="shared" si="1"/>
        <v>#DIV/0!</v>
      </c>
    </row>
    <row r="120" spans="1:4">
      <c r="A120" s="155" t="s">
        <v>143</v>
      </c>
      <c r="B120" s="211">
        <v>216</v>
      </c>
      <c r="C120" s="211">
        <v>238</v>
      </c>
      <c r="D120" s="269">
        <f t="shared" si="1"/>
        <v>1.10185185185185</v>
      </c>
    </row>
    <row r="121" spans="1:4">
      <c r="A121" s="155" t="s">
        <v>83</v>
      </c>
      <c r="B121" s="211">
        <v>32</v>
      </c>
      <c r="C121" s="211">
        <v>35</v>
      </c>
      <c r="D121" s="269">
        <f t="shared" si="1"/>
        <v>1.09375</v>
      </c>
    </row>
    <row r="122" spans="1:4">
      <c r="A122" s="155" t="s">
        <v>144</v>
      </c>
      <c r="B122" s="211">
        <v>538</v>
      </c>
      <c r="C122" s="211">
        <v>592</v>
      </c>
      <c r="D122" s="269">
        <f t="shared" si="1"/>
        <v>1.1003717472119</v>
      </c>
    </row>
    <row r="123" spans="1:4">
      <c r="A123" s="155" t="s">
        <v>145</v>
      </c>
      <c r="B123" s="211">
        <f>SUM(B124:B134)</f>
        <v>0</v>
      </c>
      <c r="C123" s="211">
        <f>SUM(C124:C134)</f>
        <v>0</v>
      </c>
      <c r="D123" s="269" t="e">
        <f t="shared" si="1"/>
        <v>#DIV/0!</v>
      </c>
    </row>
    <row r="124" spans="1:4">
      <c r="A124" s="155" t="s">
        <v>74</v>
      </c>
      <c r="B124" s="211">
        <v>0</v>
      </c>
      <c r="C124" s="211">
        <v>0</v>
      </c>
      <c r="D124" s="269" t="e">
        <f t="shared" si="1"/>
        <v>#DIV/0!</v>
      </c>
    </row>
    <row r="125" spans="1:4">
      <c r="A125" s="155" t="s">
        <v>75</v>
      </c>
      <c r="B125" s="211">
        <v>0</v>
      </c>
      <c r="C125" s="211">
        <v>0</v>
      </c>
      <c r="D125" s="269" t="e">
        <f t="shared" si="1"/>
        <v>#DIV/0!</v>
      </c>
    </row>
    <row r="126" spans="1:4">
      <c r="A126" s="155" t="s">
        <v>76</v>
      </c>
      <c r="B126" s="211">
        <v>0</v>
      </c>
      <c r="C126" s="211">
        <v>0</v>
      </c>
      <c r="D126" s="269" t="e">
        <f t="shared" si="1"/>
        <v>#DIV/0!</v>
      </c>
    </row>
    <row r="127" spans="1:4">
      <c r="A127" s="155" t="s">
        <v>146</v>
      </c>
      <c r="B127" s="211">
        <v>0</v>
      </c>
      <c r="C127" s="211">
        <v>0</v>
      </c>
      <c r="D127" s="269" t="e">
        <f t="shared" si="1"/>
        <v>#DIV/0!</v>
      </c>
    </row>
    <row r="128" spans="1:4">
      <c r="A128" s="155" t="s">
        <v>147</v>
      </c>
      <c r="B128" s="211">
        <v>0</v>
      </c>
      <c r="C128" s="211">
        <v>0</v>
      </c>
      <c r="D128" s="269" t="e">
        <f t="shared" si="1"/>
        <v>#DIV/0!</v>
      </c>
    </row>
    <row r="129" spans="1:4">
      <c r="A129" s="155" t="s">
        <v>148</v>
      </c>
      <c r="B129" s="211">
        <v>0</v>
      </c>
      <c r="C129" s="211">
        <v>0</v>
      </c>
      <c r="D129" s="269" t="e">
        <f t="shared" si="1"/>
        <v>#DIV/0!</v>
      </c>
    </row>
    <row r="130" spans="1:4">
      <c r="A130" s="155" t="s">
        <v>149</v>
      </c>
      <c r="B130" s="211">
        <v>0</v>
      </c>
      <c r="C130" s="211">
        <v>0</v>
      </c>
      <c r="D130" s="269" t="e">
        <f t="shared" si="1"/>
        <v>#DIV/0!</v>
      </c>
    </row>
    <row r="131" spans="1:4">
      <c r="A131" s="155" t="s">
        <v>150</v>
      </c>
      <c r="B131" s="211">
        <v>0</v>
      </c>
      <c r="C131" s="211">
        <v>0</v>
      </c>
      <c r="D131" s="269" t="e">
        <f t="shared" si="1"/>
        <v>#DIV/0!</v>
      </c>
    </row>
    <row r="132" spans="1:4">
      <c r="A132" s="155" t="s">
        <v>151</v>
      </c>
      <c r="B132" s="211">
        <v>0</v>
      </c>
      <c r="C132" s="211">
        <v>0</v>
      </c>
      <c r="D132" s="269" t="e">
        <f t="shared" si="1"/>
        <v>#DIV/0!</v>
      </c>
    </row>
    <row r="133" spans="1:4">
      <c r="A133" s="155" t="s">
        <v>83</v>
      </c>
      <c r="B133" s="211">
        <v>0</v>
      </c>
      <c r="C133" s="211">
        <v>0</v>
      </c>
      <c r="D133" s="269" t="e">
        <f t="shared" si="1"/>
        <v>#DIV/0!</v>
      </c>
    </row>
    <row r="134" spans="1:4">
      <c r="A134" s="155" t="s">
        <v>152</v>
      </c>
      <c r="B134" s="211">
        <v>0</v>
      </c>
      <c r="C134" s="211">
        <v>0</v>
      </c>
      <c r="D134" s="269" t="e">
        <f t="shared" si="1"/>
        <v>#DIV/0!</v>
      </c>
    </row>
    <row r="135" spans="1:4">
      <c r="A135" s="155" t="s">
        <v>153</v>
      </c>
      <c r="B135" s="211">
        <f>SUM(B136:B141)</f>
        <v>0</v>
      </c>
      <c r="C135" s="211">
        <f>SUM(C136:C141)</f>
        <v>0</v>
      </c>
      <c r="D135" s="269" t="e">
        <f t="shared" ref="D135:D198" si="2">C135/B135</f>
        <v>#DIV/0!</v>
      </c>
    </row>
    <row r="136" spans="1:4">
      <c r="A136" s="155" t="s">
        <v>74</v>
      </c>
      <c r="B136" s="211">
        <v>0</v>
      </c>
      <c r="C136" s="211">
        <v>0</v>
      </c>
      <c r="D136" s="269" t="e">
        <f t="shared" si="2"/>
        <v>#DIV/0!</v>
      </c>
    </row>
    <row r="137" spans="1:4">
      <c r="A137" s="155" t="s">
        <v>75</v>
      </c>
      <c r="B137" s="211">
        <v>0</v>
      </c>
      <c r="C137" s="211">
        <v>0</v>
      </c>
      <c r="D137" s="269" t="e">
        <f t="shared" si="2"/>
        <v>#DIV/0!</v>
      </c>
    </row>
    <row r="138" spans="1:4">
      <c r="A138" s="155" t="s">
        <v>76</v>
      </c>
      <c r="B138" s="211">
        <v>0</v>
      </c>
      <c r="C138" s="211">
        <v>0</v>
      </c>
      <c r="D138" s="269" t="e">
        <f t="shared" si="2"/>
        <v>#DIV/0!</v>
      </c>
    </row>
    <row r="139" spans="1:4">
      <c r="A139" s="155" t="s">
        <v>154</v>
      </c>
      <c r="B139" s="211">
        <v>0</v>
      </c>
      <c r="C139" s="211">
        <v>0</v>
      </c>
      <c r="D139" s="269" t="e">
        <f t="shared" si="2"/>
        <v>#DIV/0!</v>
      </c>
    </row>
    <row r="140" spans="1:4">
      <c r="A140" s="155" t="s">
        <v>83</v>
      </c>
      <c r="B140" s="211">
        <v>0</v>
      </c>
      <c r="C140" s="211">
        <v>0</v>
      </c>
      <c r="D140" s="269" t="e">
        <f t="shared" si="2"/>
        <v>#DIV/0!</v>
      </c>
    </row>
    <row r="141" spans="1:4">
      <c r="A141" s="155" t="s">
        <v>155</v>
      </c>
      <c r="B141" s="211">
        <v>0</v>
      </c>
      <c r="C141" s="211">
        <v>0</v>
      </c>
      <c r="D141" s="269" t="e">
        <f t="shared" si="2"/>
        <v>#DIV/0!</v>
      </c>
    </row>
    <row r="142" spans="1:4">
      <c r="A142" s="155" t="s">
        <v>156</v>
      </c>
      <c r="B142" s="211">
        <f>SUM(B143:B149)</f>
        <v>0</v>
      </c>
      <c r="C142" s="211">
        <f>SUM(C143:C149)</f>
        <v>0</v>
      </c>
      <c r="D142" s="269" t="e">
        <f t="shared" si="2"/>
        <v>#DIV/0!</v>
      </c>
    </row>
    <row r="143" spans="1:4">
      <c r="A143" s="155" t="s">
        <v>74</v>
      </c>
      <c r="B143" s="211">
        <v>0</v>
      </c>
      <c r="C143" s="211">
        <v>0</v>
      </c>
      <c r="D143" s="269" t="e">
        <f t="shared" si="2"/>
        <v>#DIV/0!</v>
      </c>
    </row>
    <row r="144" spans="1:4">
      <c r="A144" s="155" t="s">
        <v>75</v>
      </c>
      <c r="B144" s="211">
        <v>0</v>
      </c>
      <c r="C144" s="211">
        <v>0</v>
      </c>
      <c r="D144" s="269" t="e">
        <f t="shared" si="2"/>
        <v>#DIV/0!</v>
      </c>
    </row>
    <row r="145" spans="1:4">
      <c r="A145" s="155" t="s">
        <v>76</v>
      </c>
      <c r="B145" s="211">
        <v>0</v>
      </c>
      <c r="C145" s="211">
        <v>0</v>
      </c>
      <c r="D145" s="269" t="e">
        <f t="shared" si="2"/>
        <v>#DIV/0!</v>
      </c>
    </row>
    <row r="146" spans="1:4">
      <c r="A146" s="155" t="s">
        <v>157</v>
      </c>
      <c r="B146" s="211">
        <v>0</v>
      </c>
      <c r="C146" s="211">
        <v>0</v>
      </c>
      <c r="D146" s="269" t="e">
        <f t="shared" si="2"/>
        <v>#DIV/0!</v>
      </c>
    </row>
    <row r="147" spans="1:4">
      <c r="A147" s="155" t="s">
        <v>158</v>
      </c>
      <c r="B147" s="211">
        <v>0</v>
      </c>
      <c r="C147" s="211">
        <v>0</v>
      </c>
      <c r="D147" s="269" t="e">
        <f t="shared" si="2"/>
        <v>#DIV/0!</v>
      </c>
    </row>
    <row r="148" spans="1:4">
      <c r="A148" s="155" t="s">
        <v>83</v>
      </c>
      <c r="B148" s="211">
        <v>0</v>
      </c>
      <c r="C148" s="211">
        <v>0</v>
      </c>
      <c r="D148" s="269" t="e">
        <f t="shared" si="2"/>
        <v>#DIV/0!</v>
      </c>
    </row>
    <row r="149" spans="1:4">
      <c r="A149" s="155" t="s">
        <v>159</v>
      </c>
      <c r="B149" s="211">
        <v>0</v>
      </c>
      <c r="C149" s="211">
        <v>0</v>
      </c>
      <c r="D149" s="269" t="e">
        <f t="shared" si="2"/>
        <v>#DIV/0!</v>
      </c>
    </row>
    <row r="150" spans="1:4">
      <c r="A150" s="155" t="s">
        <v>160</v>
      </c>
      <c r="B150" s="211">
        <f>SUM(B151:B155)</f>
        <v>135</v>
      </c>
      <c r="C150" s="211">
        <f>SUM(C151:C155)</f>
        <v>148</v>
      </c>
      <c r="D150" s="269">
        <f t="shared" si="2"/>
        <v>1.0962962962963</v>
      </c>
    </row>
    <row r="151" spans="1:4">
      <c r="A151" s="155" t="s">
        <v>74</v>
      </c>
      <c r="B151" s="211">
        <v>110</v>
      </c>
      <c r="C151" s="211">
        <v>121</v>
      </c>
      <c r="D151" s="269">
        <f t="shared" si="2"/>
        <v>1.1</v>
      </c>
    </row>
    <row r="152" spans="1:4">
      <c r="A152" s="155" t="s">
        <v>75</v>
      </c>
      <c r="B152" s="211">
        <v>0</v>
      </c>
      <c r="C152" s="211">
        <v>0</v>
      </c>
      <c r="D152" s="269" t="e">
        <f t="shared" si="2"/>
        <v>#DIV/0!</v>
      </c>
    </row>
    <row r="153" spans="1:4">
      <c r="A153" s="155" t="s">
        <v>76</v>
      </c>
      <c r="B153" s="211">
        <v>11</v>
      </c>
      <c r="C153" s="211">
        <v>12</v>
      </c>
      <c r="D153" s="269">
        <f t="shared" si="2"/>
        <v>1.09090909090909</v>
      </c>
    </row>
    <row r="154" spans="1:4">
      <c r="A154" s="155" t="s">
        <v>161</v>
      </c>
      <c r="B154" s="211">
        <v>11</v>
      </c>
      <c r="C154" s="211">
        <v>12</v>
      </c>
      <c r="D154" s="269">
        <f t="shared" si="2"/>
        <v>1.09090909090909</v>
      </c>
    </row>
    <row r="155" spans="1:4">
      <c r="A155" s="155" t="s">
        <v>162</v>
      </c>
      <c r="B155" s="211">
        <v>3</v>
      </c>
      <c r="C155" s="211">
        <v>3</v>
      </c>
      <c r="D155" s="269">
        <f t="shared" si="2"/>
        <v>1</v>
      </c>
    </row>
    <row r="156" spans="1:4">
      <c r="A156" s="155" t="s">
        <v>163</v>
      </c>
      <c r="B156" s="211">
        <f>SUM(B157:B162)</f>
        <v>15</v>
      </c>
      <c r="C156" s="211">
        <f>SUM(C157:C162)</f>
        <v>17</v>
      </c>
      <c r="D156" s="269">
        <f t="shared" si="2"/>
        <v>1.13333333333333</v>
      </c>
    </row>
    <row r="157" spans="1:4">
      <c r="A157" s="155" t="s">
        <v>74</v>
      </c>
      <c r="B157" s="211">
        <v>15</v>
      </c>
      <c r="C157" s="211">
        <v>17</v>
      </c>
      <c r="D157" s="269">
        <f t="shared" si="2"/>
        <v>1.13333333333333</v>
      </c>
    </row>
    <row r="158" spans="1:4">
      <c r="A158" s="155" t="s">
        <v>75</v>
      </c>
      <c r="B158" s="211">
        <v>0</v>
      </c>
      <c r="C158" s="211">
        <v>0</v>
      </c>
      <c r="D158" s="269" t="e">
        <f t="shared" si="2"/>
        <v>#DIV/0!</v>
      </c>
    </row>
    <row r="159" spans="1:4">
      <c r="A159" s="155" t="s">
        <v>76</v>
      </c>
      <c r="B159" s="211">
        <v>0</v>
      </c>
      <c r="C159" s="211">
        <v>0</v>
      </c>
      <c r="D159" s="269" t="e">
        <f t="shared" si="2"/>
        <v>#DIV/0!</v>
      </c>
    </row>
    <row r="160" spans="1:4">
      <c r="A160" s="155" t="s">
        <v>88</v>
      </c>
      <c r="B160" s="211">
        <v>0</v>
      </c>
      <c r="C160" s="211">
        <v>0</v>
      </c>
      <c r="D160" s="269" t="e">
        <f t="shared" si="2"/>
        <v>#DIV/0!</v>
      </c>
    </row>
    <row r="161" spans="1:4">
      <c r="A161" s="155" t="s">
        <v>83</v>
      </c>
      <c r="B161" s="211">
        <v>0</v>
      </c>
      <c r="C161" s="211">
        <v>0</v>
      </c>
      <c r="D161" s="269" t="e">
        <f t="shared" si="2"/>
        <v>#DIV/0!</v>
      </c>
    </row>
    <row r="162" spans="1:4">
      <c r="A162" s="155" t="s">
        <v>164</v>
      </c>
      <c r="B162" s="211">
        <v>0</v>
      </c>
      <c r="C162" s="211">
        <v>0</v>
      </c>
      <c r="D162" s="269" t="e">
        <f t="shared" si="2"/>
        <v>#DIV/0!</v>
      </c>
    </row>
    <row r="163" spans="1:4">
      <c r="A163" s="155" t="s">
        <v>165</v>
      </c>
      <c r="B163" s="211">
        <f>SUM(B164:B169)</f>
        <v>251</v>
      </c>
      <c r="C163" s="211">
        <f>SUM(C164:C169)</f>
        <v>276</v>
      </c>
      <c r="D163" s="269">
        <f t="shared" si="2"/>
        <v>1.0996015936255</v>
      </c>
    </row>
    <row r="164" spans="1:4">
      <c r="A164" s="155" t="s">
        <v>74</v>
      </c>
      <c r="B164" s="211">
        <v>142</v>
      </c>
      <c r="C164" s="211">
        <v>156</v>
      </c>
      <c r="D164" s="269">
        <f t="shared" si="2"/>
        <v>1.09859154929577</v>
      </c>
    </row>
    <row r="165" spans="1:4">
      <c r="A165" s="155" t="s">
        <v>75</v>
      </c>
      <c r="B165" s="211">
        <v>3</v>
      </c>
      <c r="C165" s="211">
        <v>3</v>
      </c>
      <c r="D165" s="269">
        <f t="shared" si="2"/>
        <v>1</v>
      </c>
    </row>
    <row r="166" spans="1:4">
      <c r="A166" s="155" t="s">
        <v>76</v>
      </c>
      <c r="B166" s="211">
        <v>35</v>
      </c>
      <c r="C166" s="211">
        <v>39</v>
      </c>
      <c r="D166" s="269">
        <f t="shared" si="2"/>
        <v>1.11428571428571</v>
      </c>
    </row>
    <row r="167" spans="1:4">
      <c r="A167" s="155" t="s">
        <v>166</v>
      </c>
      <c r="B167" s="211">
        <v>53</v>
      </c>
      <c r="C167" s="211">
        <v>58</v>
      </c>
      <c r="D167" s="269">
        <f t="shared" si="2"/>
        <v>1.09433962264151</v>
      </c>
    </row>
    <row r="168" spans="1:4">
      <c r="A168" s="155" t="s">
        <v>83</v>
      </c>
      <c r="B168" s="211">
        <v>0</v>
      </c>
      <c r="C168" s="211">
        <v>0</v>
      </c>
      <c r="D168" s="269" t="e">
        <f t="shared" si="2"/>
        <v>#DIV/0!</v>
      </c>
    </row>
    <row r="169" spans="1:4">
      <c r="A169" s="155" t="s">
        <v>167</v>
      </c>
      <c r="B169" s="211">
        <v>18</v>
      </c>
      <c r="C169" s="211">
        <v>20</v>
      </c>
      <c r="D169" s="269">
        <f t="shared" si="2"/>
        <v>1.11111111111111</v>
      </c>
    </row>
    <row r="170" spans="1:4">
      <c r="A170" s="155" t="s">
        <v>168</v>
      </c>
      <c r="B170" s="211">
        <f>SUM(B171:B176)</f>
        <v>674</v>
      </c>
      <c r="C170" s="211">
        <f>SUM(C171:C176)</f>
        <v>742</v>
      </c>
      <c r="D170" s="269">
        <f t="shared" si="2"/>
        <v>1.10089020771513</v>
      </c>
    </row>
    <row r="171" spans="1:4">
      <c r="A171" s="155" t="s">
        <v>74</v>
      </c>
      <c r="B171" s="211">
        <v>468</v>
      </c>
      <c r="C171" s="211">
        <v>515</v>
      </c>
      <c r="D171" s="269">
        <f t="shared" si="2"/>
        <v>1.10042735042735</v>
      </c>
    </row>
    <row r="172" spans="1:4">
      <c r="A172" s="155" t="s">
        <v>75</v>
      </c>
      <c r="B172" s="211">
        <v>0</v>
      </c>
      <c r="C172" s="211">
        <v>0</v>
      </c>
      <c r="D172" s="269" t="e">
        <f t="shared" si="2"/>
        <v>#DIV/0!</v>
      </c>
    </row>
    <row r="173" spans="1:4">
      <c r="A173" s="155" t="s">
        <v>76</v>
      </c>
      <c r="B173" s="211">
        <v>0</v>
      </c>
      <c r="C173" s="211">
        <v>0</v>
      </c>
      <c r="D173" s="269" t="e">
        <f t="shared" si="2"/>
        <v>#DIV/0!</v>
      </c>
    </row>
    <row r="174" spans="1:4">
      <c r="A174" s="155" t="s">
        <v>169</v>
      </c>
      <c r="B174" s="211">
        <v>0</v>
      </c>
      <c r="C174" s="211">
        <v>0</v>
      </c>
      <c r="D174" s="269" t="e">
        <f t="shared" si="2"/>
        <v>#DIV/0!</v>
      </c>
    </row>
    <row r="175" spans="1:4">
      <c r="A175" s="155" t="s">
        <v>83</v>
      </c>
      <c r="B175" s="211">
        <v>57</v>
      </c>
      <c r="C175" s="211">
        <v>63</v>
      </c>
      <c r="D175" s="269">
        <f t="shared" si="2"/>
        <v>1.10526315789474</v>
      </c>
    </row>
    <row r="176" spans="1:4">
      <c r="A176" s="155" t="s">
        <v>170</v>
      </c>
      <c r="B176" s="211">
        <v>149</v>
      </c>
      <c r="C176" s="211">
        <v>164</v>
      </c>
      <c r="D176" s="269">
        <f t="shared" si="2"/>
        <v>1.1006711409396</v>
      </c>
    </row>
    <row r="177" spans="1:4">
      <c r="A177" s="155" t="s">
        <v>171</v>
      </c>
      <c r="B177" s="211">
        <f>SUM(B178:B183)</f>
        <v>435</v>
      </c>
      <c r="C177" s="211">
        <f>SUM(C178:C183)</f>
        <v>479</v>
      </c>
      <c r="D177" s="269">
        <f t="shared" si="2"/>
        <v>1.10114942528736</v>
      </c>
    </row>
    <row r="178" spans="1:4">
      <c r="A178" s="155" t="s">
        <v>74</v>
      </c>
      <c r="B178" s="211">
        <v>427</v>
      </c>
      <c r="C178" s="211">
        <v>470</v>
      </c>
      <c r="D178" s="269">
        <f t="shared" si="2"/>
        <v>1.10070257611241</v>
      </c>
    </row>
    <row r="179" spans="1:4">
      <c r="A179" s="155" t="s">
        <v>75</v>
      </c>
      <c r="B179" s="211">
        <v>0</v>
      </c>
      <c r="C179" s="211">
        <v>0</v>
      </c>
      <c r="D179" s="269" t="e">
        <f t="shared" si="2"/>
        <v>#DIV/0!</v>
      </c>
    </row>
    <row r="180" spans="1:4">
      <c r="A180" s="155" t="s">
        <v>76</v>
      </c>
      <c r="B180" s="211">
        <v>0</v>
      </c>
      <c r="C180" s="211">
        <v>0</v>
      </c>
      <c r="D180" s="269" t="e">
        <f t="shared" si="2"/>
        <v>#DIV/0!</v>
      </c>
    </row>
    <row r="181" spans="1:4">
      <c r="A181" s="155" t="s">
        <v>172</v>
      </c>
      <c r="B181" s="211">
        <v>0</v>
      </c>
      <c r="C181" s="211">
        <v>0</v>
      </c>
      <c r="D181" s="269" t="e">
        <f t="shared" si="2"/>
        <v>#DIV/0!</v>
      </c>
    </row>
    <row r="182" spans="1:4">
      <c r="A182" s="155" t="s">
        <v>83</v>
      </c>
      <c r="B182" s="211">
        <v>0</v>
      </c>
      <c r="C182" s="211">
        <v>0</v>
      </c>
      <c r="D182" s="269" t="e">
        <f t="shared" si="2"/>
        <v>#DIV/0!</v>
      </c>
    </row>
    <row r="183" spans="1:4">
      <c r="A183" s="155" t="s">
        <v>173</v>
      </c>
      <c r="B183" s="211">
        <v>8</v>
      </c>
      <c r="C183" s="211">
        <v>9</v>
      </c>
      <c r="D183" s="269">
        <f t="shared" si="2"/>
        <v>1.125</v>
      </c>
    </row>
    <row r="184" spans="1:4">
      <c r="A184" s="155" t="s">
        <v>174</v>
      </c>
      <c r="B184" s="211">
        <f>SUM(B185:B190)</f>
        <v>370</v>
      </c>
      <c r="C184" s="211">
        <f>SUM(C185:C190)</f>
        <v>407</v>
      </c>
      <c r="D184" s="269">
        <f t="shared" si="2"/>
        <v>1.1</v>
      </c>
    </row>
    <row r="185" spans="1:4">
      <c r="A185" s="155" t="s">
        <v>74</v>
      </c>
      <c r="B185" s="211">
        <v>241</v>
      </c>
      <c r="C185" s="211">
        <v>265</v>
      </c>
      <c r="D185" s="269">
        <f t="shared" si="2"/>
        <v>1.09958506224066</v>
      </c>
    </row>
    <row r="186" spans="1:4">
      <c r="A186" s="155" t="s">
        <v>75</v>
      </c>
      <c r="B186" s="211">
        <v>3</v>
      </c>
      <c r="C186" s="211">
        <v>3</v>
      </c>
      <c r="D186" s="269">
        <f t="shared" si="2"/>
        <v>1</v>
      </c>
    </row>
    <row r="187" spans="1:4">
      <c r="A187" s="155" t="s">
        <v>76</v>
      </c>
      <c r="B187" s="211">
        <v>0</v>
      </c>
      <c r="C187" s="211">
        <v>0</v>
      </c>
      <c r="D187" s="269" t="e">
        <f t="shared" si="2"/>
        <v>#DIV/0!</v>
      </c>
    </row>
    <row r="188" spans="1:4">
      <c r="A188" s="155" t="s">
        <v>175</v>
      </c>
      <c r="B188" s="211">
        <v>0</v>
      </c>
      <c r="C188" s="211">
        <v>0</v>
      </c>
      <c r="D188" s="269" t="e">
        <f t="shared" si="2"/>
        <v>#DIV/0!</v>
      </c>
    </row>
    <row r="189" spans="1:4">
      <c r="A189" s="155" t="s">
        <v>83</v>
      </c>
      <c r="B189" s="211">
        <v>0</v>
      </c>
      <c r="C189" s="211">
        <v>0</v>
      </c>
      <c r="D189" s="269" t="e">
        <f t="shared" si="2"/>
        <v>#DIV/0!</v>
      </c>
    </row>
    <row r="190" spans="1:4">
      <c r="A190" s="155" t="s">
        <v>176</v>
      </c>
      <c r="B190" s="211">
        <v>126</v>
      </c>
      <c r="C190" s="211">
        <v>139</v>
      </c>
      <c r="D190" s="269">
        <f t="shared" si="2"/>
        <v>1.1031746031746</v>
      </c>
    </row>
    <row r="191" spans="1:4">
      <c r="A191" s="155" t="s">
        <v>177</v>
      </c>
      <c r="B191" s="211">
        <f>SUM(B192:B198)</f>
        <v>246</v>
      </c>
      <c r="C191" s="211">
        <f>SUM(C192:C198)</f>
        <v>271</v>
      </c>
      <c r="D191" s="269">
        <f t="shared" si="2"/>
        <v>1.10162601626016</v>
      </c>
    </row>
    <row r="192" spans="1:4">
      <c r="A192" s="155" t="s">
        <v>74</v>
      </c>
      <c r="B192" s="211">
        <v>218</v>
      </c>
      <c r="C192" s="211">
        <v>240</v>
      </c>
      <c r="D192" s="269">
        <f t="shared" si="2"/>
        <v>1.10091743119266</v>
      </c>
    </row>
    <row r="193" spans="1:4">
      <c r="A193" s="155" t="s">
        <v>75</v>
      </c>
      <c r="B193" s="211">
        <v>0</v>
      </c>
      <c r="C193" s="211">
        <v>0</v>
      </c>
      <c r="D193" s="269" t="e">
        <f t="shared" si="2"/>
        <v>#DIV/0!</v>
      </c>
    </row>
    <row r="194" spans="1:4">
      <c r="A194" s="155" t="s">
        <v>76</v>
      </c>
      <c r="B194" s="211">
        <v>0</v>
      </c>
      <c r="C194" s="211">
        <v>0</v>
      </c>
      <c r="D194" s="269" t="e">
        <f t="shared" si="2"/>
        <v>#DIV/0!</v>
      </c>
    </row>
    <row r="195" spans="1:4">
      <c r="A195" s="155" t="s">
        <v>178</v>
      </c>
      <c r="B195" s="211">
        <v>12</v>
      </c>
      <c r="C195" s="211">
        <v>13</v>
      </c>
      <c r="D195" s="269">
        <f t="shared" si="2"/>
        <v>1.08333333333333</v>
      </c>
    </row>
    <row r="196" spans="1:4">
      <c r="A196" s="155" t="s">
        <v>179</v>
      </c>
      <c r="B196" s="211">
        <v>0</v>
      </c>
      <c r="C196" s="211">
        <v>0</v>
      </c>
      <c r="D196" s="269" t="e">
        <f t="shared" si="2"/>
        <v>#DIV/0!</v>
      </c>
    </row>
    <row r="197" spans="1:4">
      <c r="A197" s="155" t="s">
        <v>83</v>
      </c>
      <c r="B197" s="211">
        <v>0</v>
      </c>
      <c r="C197" s="211">
        <v>0</v>
      </c>
      <c r="D197" s="269" t="e">
        <f t="shared" si="2"/>
        <v>#DIV/0!</v>
      </c>
    </row>
    <row r="198" spans="1:4">
      <c r="A198" s="155" t="s">
        <v>180</v>
      </c>
      <c r="B198" s="211">
        <v>16</v>
      </c>
      <c r="C198" s="211">
        <v>18</v>
      </c>
      <c r="D198" s="269">
        <f t="shared" si="2"/>
        <v>1.125</v>
      </c>
    </row>
    <row r="199" spans="1:4">
      <c r="A199" s="155" t="s">
        <v>181</v>
      </c>
      <c r="B199" s="211">
        <f>SUM(B200:B204)</f>
        <v>0</v>
      </c>
      <c r="C199" s="211">
        <f>SUM(C200:C204)</f>
        <v>0</v>
      </c>
      <c r="D199" s="269" t="e">
        <f t="shared" ref="D199:D262" si="3">C199/B199</f>
        <v>#DIV/0!</v>
      </c>
    </row>
    <row r="200" spans="1:4">
      <c r="A200" s="155" t="s">
        <v>74</v>
      </c>
      <c r="B200" s="211">
        <v>0</v>
      </c>
      <c r="C200" s="211">
        <v>0</v>
      </c>
      <c r="D200" s="269" t="e">
        <f t="shared" si="3"/>
        <v>#DIV/0!</v>
      </c>
    </row>
    <row r="201" spans="1:4">
      <c r="A201" s="155" t="s">
        <v>75</v>
      </c>
      <c r="B201" s="211">
        <v>0</v>
      </c>
      <c r="C201" s="211">
        <v>0</v>
      </c>
      <c r="D201" s="269" t="e">
        <f t="shared" si="3"/>
        <v>#DIV/0!</v>
      </c>
    </row>
    <row r="202" spans="1:4">
      <c r="A202" s="155" t="s">
        <v>76</v>
      </c>
      <c r="B202" s="211">
        <v>0</v>
      </c>
      <c r="C202" s="211">
        <v>0</v>
      </c>
      <c r="D202" s="269" t="e">
        <f t="shared" si="3"/>
        <v>#DIV/0!</v>
      </c>
    </row>
    <row r="203" spans="1:4">
      <c r="A203" s="155" t="s">
        <v>83</v>
      </c>
      <c r="B203" s="211">
        <v>0</v>
      </c>
      <c r="C203" s="211">
        <v>0</v>
      </c>
      <c r="D203" s="269" t="e">
        <f t="shared" si="3"/>
        <v>#DIV/0!</v>
      </c>
    </row>
    <row r="204" spans="1:4">
      <c r="A204" s="155" t="s">
        <v>182</v>
      </c>
      <c r="B204" s="211">
        <v>0</v>
      </c>
      <c r="C204" s="211">
        <v>0</v>
      </c>
      <c r="D204" s="269" t="e">
        <f t="shared" si="3"/>
        <v>#DIV/0!</v>
      </c>
    </row>
    <row r="205" spans="1:4">
      <c r="A205" s="155" t="s">
        <v>183</v>
      </c>
      <c r="B205" s="211">
        <f>SUM(B206:B210)</f>
        <v>420</v>
      </c>
      <c r="C205" s="211">
        <f>SUM(C206:C210)</f>
        <v>462</v>
      </c>
      <c r="D205" s="269">
        <f t="shared" si="3"/>
        <v>1.1</v>
      </c>
    </row>
    <row r="206" spans="1:4">
      <c r="A206" s="155" t="s">
        <v>74</v>
      </c>
      <c r="B206" s="211">
        <v>249</v>
      </c>
      <c r="C206" s="211">
        <v>274</v>
      </c>
      <c r="D206" s="269">
        <f t="shared" si="3"/>
        <v>1.1004016064257</v>
      </c>
    </row>
    <row r="207" spans="1:4">
      <c r="A207" s="155" t="s">
        <v>75</v>
      </c>
      <c r="B207" s="211">
        <v>0</v>
      </c>
      <c r="C207" s="211">
        <v>0</v>
      </c>
      <c r="D207" s="269" t="e">
        <f t="shared" si="3"/>
        <v>#DIV/0!</v>
      </c>
    </row>
    <row r="208" spans="1:4">
      <c r="A208" s="155" t="s">
        <v>76</v>
      </c>
      <c r="B208" s="211">
        <v>0</v>
      </c>
      <c r="C208" s="211">
        <v>0</v>
      </c>
      <c r="D208" s="269" t="e">
        <f t="shared" si="3"/>
        <v>#DIV/0!</v>
      </c>
    </row>
    <row r="209" spans="1:4">
      <c r="A209" s="155" t="s">
        <v>83</v>
      </c>
      <c r="B209" s="211">
        <v>0</v>
      </c>
      <c r="C209" s="211">
        <v>0</v>
      </c>
      <c r="D209" s="269" t="e">
        <f t="shared" si="3"/>
        <v>#DIV/0!</v>
      </c>
    </row>
    <row r="210" spans="1:4">
      <c r="A210" s="155" t="s">
        <v>184</v>
      </c>
      <c r="B210" s="211">
        <v>171</v>
      </c>
      <c r="C210" s="211">
        <v>188</v>
      </c>
      <c r="D210" s="269">
        <f t="shared" si="3"/>
        <v>1.09941520467836</v>
      </c>
    </row>
    <row r="211" spans="1:4">
      <c r="A211" s="155" t="s">
        <v>185</v>
      </c>
      <c r="B211" s="211">
        <f>SUM(B212:B217)</f>
        <v>0</v>
      </c>
      <c r="C211" s="211">
        <v>0</v>
      </c>
      <c r="D211" s="269" t="e">
        <f t="shared" si="3"/>
        <v>#DIV/0!</v>
      </c>
    </row>
    <row r="212" spans="1:4">
      <c r="A212" s="155" t="s">
        <v>74</v>
      </c>
      <c r="B212" s="211">
        <v>0</v>
      </c>
      <c r="C212" s="211">
        <v>0</v>
      </c>
      <c r="D212" s="269" t="e">
        <f t="shared" si="3"/>
        <v>#DIV/0!</v>
      </c>
    </row>
    <row r="213" spans="1:4">
      <c r="A213" s="155" t="s">
        <v>75</v>
      </c>
      <c r="B213" s="211">
        <v>0</v>
      </c>
      <c r="C213" s="211">
        <v>0</v>
      </c>
      <c r="D213" s="269" t="e">
        <f t="shared" si="3"/>
        <v>#DIV/0!</v>
      </c>
    </row>
    <row r="214" spans="1:4">
      <c r="A214" s="155" t="s">
        <v>76</v>
      </c>
      <c r="B214" s="211">
        <v>0</v>
      </c>
      <c r="C214" s="211">
        <v>0</v>
      </c>
      <c r="D214" s="269" t="e">
        <f t="shared" si="3"/>
        <v>#DIV/0!</v>
      </c>
    </row>
    <row r="215" spans="1:4">
      <c r="A215" s="155" t="s">
        <v>186</v>
      </c>
      <c r="B215" s="211">
        <v>0</v>
      </c>
      <c r="C215" s="211">
        <v>0</v>
      </c>
      <c r="D215" s="269" t="e">
        <f t="shared" si="3"/>
        <v>#DIV/0!</v>
      </c>
    </row>
    <row r="216" spans="1:4">
      <c r="A216" s="155" t="s">
        <v>83</v>
      </c>
      <c r="B216" s="211">
        <v>0</v>
      </c>
      <c r="C216" s="211">
        <v>0</v>
      </c>
      <c r="D216" s="269" t="e">
        <f t="shared" si="3"/>
        <v>#DIV/0!</v>
      </c>
    </row>
    <row r="217" spans="1:4">
      <c r="A217" s="155" t="s">
        <v>187</v>
      </c>
      <c r="B217" s="211">
        <v>0</v>
      </c>
      <c r="C217" s="211">
        <v>0</v>
      </c>
      <c r="D217" s="269" t="e">
        <f t="shared" si="3"/>
        <v>#DIV/0!</v>
      </c>
    </row>
    <row r="218" spans="1:4">
      <c r="A218" s="155" t="s">
        <v>188</v>
      </c>
      <c r="B218" s="211">
        <f>SUM(B219:B232)</f>
        <v>1427</v>
      </c>
      <c r="C218" s="211">
        <f>SUM(C219:C232)</f>
        <v>1569</v>
      </c>
      <c r="D218" s="269">
        <f t="shared" si="3"/>
        <v>1.09950946040645</v>
      </c>
    </row>
    <row r="219" spans="1:4">
      <c r="A219" s="155" t="s">
        <v>74</v>
      </c>
      <c r="B219" s="211">
        <v>1021</v>
      </c>
      <c r="C219" s="211">
        <v>1123</v>
      </c>
      <c r="D219" s="269">
        <f t="shared" si="3"/>
        <v>1.09990205680705</v>
      </c>
    </row>
    <row r="220" spans="1:4">
      <c r="A220" s="155" t="s">
        <v>75</v>
      </c>
      <c r="B220" s="211">
        <v>0</v>
      </c>
      <c r="C220" s="211">
        <v>0</v>
      </c>
      <c r="D220" s="269" t="e">
        <f t="shared" si="3"/>
        <v>#DIV/0!</v>
      </c>
    </row>
    <row r="221" spans="1:4">
      <c r="A221" s="155" t="s">
        <v>76</v>
      </c>
      <c r="B221" s="211">
        <v>0</v>
      </c>
      <c r="C221" s="211">
        <v>0</v>
      </c>
      <c r="D221" s="269" t="e">
        <f t="shared" si="3"/>
        <v>#DIV/0!</v>
      </c>
    </row>
    <row r="222" spans="1:4">
      <c r="A222" s="155" t="s">
        <v>189</v>
      </c>
      <c r="B222" s="211">
        <v>129</v>
      </c>
      <c r="C222" s="211">
        <v>142</v>
      </c>
      <c r="D222" s="269">
        <f t="shared" si="3"/>
        <v>1.10077519379845</v>
      </c>
    </row>
    <row r="223" spans="1:4">
      <c r="A223" s="155" t="s">
        <v>190</v>
      </c>
      <c r="B223" s="211">
        <v>0</v>
      </c>
      <c r="C223" s="211">
        <v>0</v>
      </c>
      <c r="D223" s="269" t="e">
        <f t="shared" si="3"/>
        <v>#DIV/0!</v>
      </c>
    </row>
    <row r="224" spans="1:4">
      <c r="A224" s="155" t="s">
        <v>115</v>
      </c>
      <c r="B224" s="211">
        <v>0</v>
      </c>
      <c r="C224" s="211">
        <v>0</v>
      </c>
      <c r="D224" s="269" t="e">
        <f t="shared" si="3"/>
        <v>#DIV/0!</v>
      </c>
    </row>
    <row r="225" spans="1:4">
      <c r="A225" s="155" t="s">
        <v>191</v>
      </c>
      <c r="B225" s="211">
        <v>4</v>
      </c>
      <c r="C225" s="211">
        <v>4</v>
      </c>
      <c r="D225" s="269">
        <f t="shared" si="3"/>
        <v>1</v>
      </c>
    </row>
    <row r="226" spans="1:4">
      <c r="A226" s="155" t="s">
        <v>192</v>
      </c>
      <c r="B226" s="211">
        <v>2</v>
      </c>
      <c r="C226" s="211">
        <v>2</v>
      </c>
      <c r="D226" s="269">
        <f t="shared" si="3"/>
        <v>1</v>
      </c>
    </row>
    <row r="227" spans="1:4">
      <c r="A227" s="155" t="s">
        <v>193</v>
      </c>
      <c r="B227" s="211">
        <v>0</v>
      </c>
      <c r="C227" s="211">
        <v>0</v>
      </c>
      <c r="D227" s="269" t="e">
        <f t="shared" si="3"/>
        <v>#DIV/0!</v>
      </c>
    </row>
    <row r="228" spans="1:4">
      <c r="A228" s="155" t="s">
        <v>194</v>
      </c>
      <c r="B228" s="211">
        <v>0</v>
      </c>
      <c r="C228" s="211">
        <v>0</v>
      </c>
      <c r="D228" s="269" t="e">
        <f t="shared" si="3"/>
        <v>#DIV/0!</v>
      </c>
    </row>
    <row r="229" spans="1:4">
      <c r="A229" s="155" t="s">
        <v>195</v>
      </c>
      <c r="B229" s="211">
        <v>0</v>
      </c>
      <c r="C229" s="211">
        <v>0</v>
      </c>
      <c r="D229" s="269" t="e">
        <f t="shared" si="3"/>
        <v>#DIV/0!</v>
      </c>
    </row>
    <row r="230" spans="1:4">
      <c r="A230" s="155" t="s">
        <v>196</v>
      </c>
      <c r="B230" s="211">
        <v>194</v>
      </c>
      <c r="C230" s="211">
        <v>213</v>
      </c>
      <c r="D230" s="269">
        <f t="shared" si="3"/>
        <v>1.0979381443299</v>
      </c>
    </row>
    <row r="231" spans="1:4">
      <c r="A231" s="155" t="s">
        <v>83</v>
      </c>
      <c r="B231" s="211">
        <v>0</v>
      </c>
      <c r="C231" s="211">
        <v>0</v>
      </c>
      <c r="D231" s="269" t="e">
        <f t="shared" si="3"/>
        <v>#DIV/0!</v>
      </c>
    </row>
    <row r="232" spans="1:4">
      <c r="A232" s="155" t="s">
        <v>197</v>
      </c>
      <c r="B232" s="211">
        <v>77</v>
      </c>
      <c r="C232" s="211">
        <v>85</v>
      </c>
      <c r="D232" s="269">
        <f t="shared" si="3"/>
        <v>1.1038961038961</v>
      </c>
    </row>
    <row r="233" spans="1:4">
      <c r="A233" s="155" t="s">
        <v>198</v>
      </c>
      <c r="B233" s="211">
        <f>SUM(B234:B235)</f>
        <v>9084</v>
      </c>
      <c r="C233" s="211">
        <f>SUM(C234:C235)</f>
        <v>9992</v>
      </c>
      <c r="D233" s="269">
        <f t="shared" si="3"/>
        <v>1.09995596653457</v>
      </c>
    </row>
    <row r="234" spans="1:4">
      <c r="A234" s="155" t="s">
        <v>199</v>
      </c>
      <c r="B234" s="211">
        <v>0</v>
      </c>
      <c r="C234" s="211">
        <v>0</v>
      </c>
      <c r="D234" s="269" t="e">
        <f t="shared" si="3"/>
        <v>#DIV/0!</v>
      </c>
    </row>
    <row r="235" spans="1:4">
      <c r="A235" s="155" t="s">
        <v>200</v>
      </c>
      <c r="B235" s="211">
        <v>9084</v>
      </c>
      <c r="C235" s="211">
        <v>9992</v>
      </c>
      <c r="D235" s="269">
        <f t="shared" si="3"/>
        <v>1.09995596653457</v>
      </c>
    </row>
    <row r="236" spans="1:4">
      <c r="A236" s="155" t="s">
        <v>201</v>
      </c>
      <c r="B236" s="211">
        <f>SUM(B237,B244,B247,B250,B256,B261,B263,B268,B274)</f>
        <v>0</v>
      </c>
      <c r="C236" s="211">
        <v>0</v>
      </c>
      <c r="D236" s="269" t="e">
        <f t="shared" si="3"/>
        <v>#DIV/0!</v>
      </c>
    </row>
    <row r="237" spans="1:4">
      <c r="A237" s="155" t="s">
        <v>202</v>
      </c>
      <c r="B237" s="211">
        <f>SUM(B238:B243)</f>
        <v>0</v>
      </c>
      <c r="C237" s="211">
        <v>0</v>
      </c>
      <c r="D237" s="269" t="e">
        <f t="shared" si="3"/>
        <v>#DIV/0!</v>
      </c>
    </row>
    <row r="238" spans="1:4">
      <c r="A238" s="155" t="s">
        <v>74</v>
      </c>
      <c r="B238" s="211">
        <v>0</v>
      </c>
      <c r="C238" s="211">
        <v>0</v>
      </c>
      <c r="D238" s="269" t="e">
        <f t="shared" si="3"/>
        <v>#DIV/0!</v>
      </c>
    </row>
    <row r="239" spans="1:4">
      <c r="A239" s="155" t="s">
        <v>75</v>
      </c>
      <c r="B239" s="211">
        <v>0</v>
      </c>
      <c r="C239" s="211">
        <v>0</v>
      </c>
      <c r="D239" s="269" t="e">
        <f t="shared" si="3"/>
        <v>#DIV/0!</v>
      </c>
    </row>
    <row r="240" spans="1:4">
      <c r="A240" s="155" t="s">
        <v>76</v>
      </c>
      <c r="B240" s="211">
        <v>0</v>
      </c>
      <c r="C240" s="211">
        <v>0</v>
      </c>
      <c r="D240" s="269" t="e">
        <f t="shared" si="3"/>
        <v>#DIV/0!</v>
      </c>
    </row>
    <row r="241" spans="1:4">
      <c r="A241" s="155" t="s">
        <v>169</v>
      </c>
      <c r="B241" s="211">
        <v>0</v>
      </c>
      <c r="C241" s="211">
        <v>0</v>
      </c>
      <c r="D241" s="269" t="e">
        <f t="shared" si="3"/>
        <v>#DIV/0!</v>
      </c>
    </row>
    <row r="242" spans="1:4">
      <c r="A242" s="155" t="s">
        <v>83</v>
      </c>
      <c r="B242" s="211">
        <v>0</v>
      </c>
      <c r="C242" s="211">
        <v>0</v>
      </c>
      <c r="D242" s="269" t="e">
        <f t="shared" si="3"/>
        <v>#DIV/0!</v>
      </c>
    </row>
    <row r="243" spans="1:4">
      <c r="A243" s="155" t="s">
        <v>203</v>
      </c>
      <c r="B243" s="211">
        <v>0</v>
      </c>
      <c r="C243" s="211">
        <v>0</v>
      </c>
      <c r="D243" s="269" t="e">
        <f t="shared" si="3"/>
        <v>#DIV/0!</v>
      </c>
    </row>
    <row r="244" spans="1:4">
      <c r="A244" s="155" t="s">
        <v>204</v>
      </c>
      <c r="B244" s="211">
        <f>SUM(B245:B246)</f>
        <v>0</v>
      </c>
      <c r="C244" s="211">
        <v>0</v>
      </c>
      <c r="D244" s="269" t="e">
        <f t="shared" si="3"/>
        <v>#DIV/0!</v>
      </c>
    </row>
    <row r="245" spans="1:4">
      <c r="A245" s="155" t="s">
        <v>205</v>
      </c>
      <c r="B245" s="211">
        <v>0</v>
      </c>
      <c r="C245" s="211">
        <v>0</v>
      </c>
      <c r="D245" s="269" t="e">
        <f t="shared" si="3"/>
        <v>#DIV/0!</v>
      </c>
    </row>
    <row r="246" spans="1:4">
      <c r="A246" s="155" t="s">
        <v>206</v>
      </c>
      <c r="B246" s="211">
        <v>0</v>
      </c>
      <c r="C246" s="211">
        <v>0</v>
      </c>
      <c r="D246" s="269" t="e">
        <f t="shared" si="3"/>
        <v>#DIV/0!</v>
      </c>
    </row>
    <row r="247" spans="1:4">
      <c r="A247" s="155" t="s">
        <v>207</v>
      </c>
      <c r="B247" s="211">
        <f>SUM(B248:B249)</f>
        <v>0</v>
      </c>
      <c r="C247" s="211">
        <v>0</v>
      </c>
      <c r="D247" s="269" t="e">
        <f t="shared" si="3"/>
        <v>#DIV/0!</v>
      </c>
    </row>
    <row r="248" spans="1:4">
      <c r="A248" s="155" t="s">
        <v>208</v>
      </c>
      <c r="B248" s="211">
        <v>0</v>
      </c>
      <c r="C248" s="211">
        <v>0</v>
      </c>
      <c r="D248" s="269" t="e">
        <f t="shared" si="3"/>
        <v>#DIV/0!</v>
      </c>
    </row>
    <row r="249" spans="1:4">
      <c r="A249" s="155" t="s">
        <v>209</v>
      </c>
      <c r="B249" s="211">
        <v>0</v>
      </c>
      <c r="C249" s="211">
        <v>0</v>
      </c>
      <c r="D249" s="269" t="e">
        <f t="shared" si="3"/>
        <v>#DIV/0!</v>
      </c>
    </row>
    <row r="250" spans="1:4">
      <c r="A250" s="155" t="s">
        <v>210</v>
      </c>
      <c r="B250" s="211">
        <f>SUM(B251:B255)</f>
        <v>0</v>
      </c>
      <c r="C250" s="211">
        <v>0</v>
      </c>
      <c r="D250" s="269" t="e">
        <f t="shared" si="3"/>
        <v>#DIV/0!</v>
      </c>
    </row>
    <row r="251" spans="1:4">
      <c r="A251" s="155" t="s">
        <v>211</v>
      </c>
      <c r="B251" s="211">
        <v>0</v>
      </c>
      <c r="C251" s="211">
        <v>0</v>
      </c>
      <c r="D251" s="269" t="e">
        <f t="shared" si="3"/>
        <v>#DIV/0!</v>
      </c>
    </row>
    <row r="252" spans="1:4">
      <c r="A252" s="155" t="s">
        <v>212</v>
      </c>
      <c r="B252" s="211">
        <v>0</v>
      </c>
      <c r="C252" s="211">
        <v>0</v>
      </c>
      <c r="D252" s="269" t="e">
        <f t="shared" si="3"/>
        <v>#DIV/0!</v>
      </c>
    </row>
    <row r="253" spans="1:4">
      <c r="A253" s="155" t="s">
        <v>213</v>
      </c>
      <c r="B253" s="211">
        <v>0</v>
      </c>
      <c r="C253" s="211">
        <v>0</v>
      </c>
      <c r="D253" s="269" t="e">
        <f t="shared" si="3"/>
        <v>#DIV/0!</v>
      </c>
    </row>
    <row r="254" spans="1:4">
      <c r="A254" s="155" t="s">
        <v>214</v>
      </c>
      <c r="B254" s="211">
        <v>0</v>
      </c>
      <c r="C254" s="211">
        <v>0</v>
      </c>
      <c r="D254" s="269" t="e">
        <f t="shared" si="3"/>
        <v>#DIV/0!</v>
      </c>
    </row>
    <row r="255" spans="1:4">
      <c r="A255" s="155" t="s">
        <v>215</v>
      </c>
      <c r="B255" s="211">
        <v>0</v>
      </c>
      <c r="C255" s="211">
        <v>0</v>
      </c>
      <c r="D255" s="269" t="e">
        <f t="shared" si="3"/>
        <v>#DIV/0!</v>
      </c>
    </row>
    <row r="256" spans="1:4">
      <c r="A256" s="155" t="s">
        <v>216</v>
      </c>
      <c r="B256" s="211">
        <f>SUM(B257:B260)</f>
        <v>0</v>
      </c>
      <c r="C256" s="211">
        <v>0</v>
      </c>
      <c r="D256" s="269" t="e">
        <f t="shared" si="3"/>
        <v>#DIV/0!</v>
      </c>
    </row>
    <row r="257" spans="1:4">
      <c r="A257" s="155" t="s">
        <v>217</v>
      </c>
      <c r="B257" s="211">
        <v>0</v>
      </c>
      <c r="C257" s="211">
        <v>0</v>
      </c>
      <c r="D257" s="269" t="e">
        <f t="shared" si="3"/>
        <v>#DIV/0!</v>
      </c>
    </row>
    <row r="258" spans="1:4">
      <c r="A258" s="155" t="s">
        <v>218</v>
      </c>
      <c r="B258" s="211">
        <v>0</v>
      </c>
      <c r="C258" s="211">
        <v>0</v>
      </c>
      <c r="D258" s="269" t="e">
        <f t="shared" si="3"/>
        <v>#DIV/0!</v>
      </c>
    </row>
    <row r="259" spans="1:4">
      <c r="A259" s="155" t="s">
        <v>219</v>
      </c>
      <c r="B259" s="211">
        <v>0</v>
      </c>
      <c r="C259" s="211">
        <v>0</v>
      </c>
      <c r="D259" s="269" t="e">
        <f t="shared" si="3"/>
        <v>#DIV/0!</v>
      </c>
    </row>
    <row r="260" spans="1:4">
      <c r="A260" s="155" t="s">
        <v>220</v>
      </c>
      <c r="B260" s="211">
        <v>0</v>
      </c>
      <c r="C260" s="211">
        <v>0</v>
      </c>
      <c r="D260" s="269" t="e">
        <f t="shared" si="3"/>
        <v>#DIV/0!</v>
      </c>
    </row>
    <row r="261" spans="1:4">
      <c r="A261" s="155" t="s">
        <v>221</v>
      </c>
      <c r="B261" s="211">
        <f>B262</f>
        <v>0</v>
      </c>
      <c r="C261" s="211">
        <v>0</v>
      </c>
      <c r="D261" s="269" t="e">
        <f t="shared" si="3"/>
        <v>#DIV/0!</v>
      </c>
    </row>
    <row r="262" spans="1:4">
      <c r="A262" s="155" t="s">
        <v>222</v>
      </c>
      <c r="B262" s="211">
        <v>0</v>
      </c>
      <c r="C262" s="211">
        <v>0</v>
      </c>
      <c r="D262" s="269" t="e">
        <f t="shared" si="3"/>
        <v>#DIV/0!</v>
      </c>
    </row>
    <row r="263" spans="1:4">
      <c r="A263" s="155" t="s">
        <v>223</v>
      </c>
      <c r="B263" s="211">
        <f>SUM(B264:B267)</f>
        <v>0</v>
      </c>
      <c r="C263" s="211">
        <v>0</v>
      </c>
      <c r="D263" s="269" t="e">
        <f t="shared" ref="D263:D326" si="4">C263/B263</f>
        <v>#DIV/0!</v>
      </c>
    </row>
    <row r="264" spans="1:4">
      <c r="A264" s="155" t="s">
        <v>224</v>
      </c>
      <c r="B264" s="211">
        <v>0</v>
      </c>
      <c r="C264" s="211">
        <v>0</v>
      </c>
      <c r="D264" s="269" t="e">
        <f t="shared" si="4"/>
        <v>#DIV/0!</v>
      </c>
    </row>
    <row r="265" spans="1:4">
      <c r="A265" s="155" t="s">
        <v>225</v>
      </c>
      <c r="B265" s="211">
        <v>0</v>
      </c>
      <c r="C265" s="211">
        <v>0</v>
      </c>
      <c r="D265" s="269" t="e">
        <f t="shared" si="4"/>
        <v>#DIV/0!</v>
      </c>
    </row>
    <row r="266" spans="1:4">
      <c r="A266" s="155" t="s">
        <v>226</v>
      </c>
      <c r="B266" s="211">
        <v>0</v>
      </c>
      <c r="C266" s="211">
        <v>0</v>
      </c>
      <c r="D266" s="269" t="e">
        <f t="shared" si="4"/>
        <v>#DIV/0!</v>
      </c>
    </row>
    <row r="267" spans="1:4">
      <c r="A267" s="155" t="s">
        <v>227</v>
      </c>
      <c r="B267" s="211">
        <v>0</v>
      </c>
      <c r="C267" s="211">
        <v>0</v>
      </c>
      <c r="D267" s="269" t="e">
        <f t="shared" si="4"/>
        <v>#DIV/0!</v>
      </c>
    </row>
    <row r="268" spans="1:4">
      <c r="A268" s="155" t="s">
        <v>228</v>
      </c>
      <c r="B268" s="211">
        <f>SUM(B269:B273)</f>
        <v>0</v>
      </c>
      <c r="C268" s="211">
        <v>0</v>
      </c>
      <c r="D268" s="269" t="e">
        <f t="shared" si="4"/>
        <v>#DIV/0!</v>
      </c>
    </row>
    <row r="269" spans="1:4">
      <c r="A269" s="155" t="s">
        <v>74</v>
      </c>
      <c r="B269" s="211">
        <v>0</v>
      </c>
      <c r="C269" s="211">
        <v>0</v>
      </c>
      <c r="D269" s="269" t="e">
        <f t="shared" si="4"/>
        <v>#DIV/0!</v>
      </c>
    </row>
    <row r="270" spans="1:4">
      <c r="A270" s="155" t="s">
        <v>75</v>
      </c>
      <c r="B270" s="211">
        <v>0</v>
      </c>
      <c r="C270" s="211">
        <v>0</v>
      </c>
      <c r="D270" s="269" t="e">
        <f t="shared" si="4"/>
        <v>#DIV/0!</v>
      </c>
    </row>
    <row r="271" spans="1:4">
      <c r="A271" s="155" t="s">
        <v>76</v>
      </c>
      <c r="B271" s="211">
        <v>0</v>
      </c>
      <c r="C271" s="211">
        <v>0</v>
      </c>
      <c r="D271" s="269" t="e">
        <f t="shared" si="4"/>
        <v>#DIV/0!</v>
      </c>
    </row>
    <row r="272" spans="1:4">
      <c r="A272" s="155" t="s">
        <v>83</v>
      </c>
      <c r="B272" s="211">
        <v>0</v>
      </c>
      <c r="C272" s="211">
        <v>0</v>
      </c>
      <c r="D272" s="269" t="e">
        <f t="shared" si="4"/>
        <v>#DIV/0!</v>
      </c>
    </row>
    <row r="273" spans="1:4">
      <c r="A273" s="155" t="s">
        <v>229</v>
      </c>
      <c r="B273" s="211">
        <v>0</v>
      </c>
      <c r="C273" s="211">
        <v>0</v>
      </c>
      <c r="D273" s="269" t="e">
        <f t="shared" si="4"/>
        <v>#DIV/0!</v>
      </c>
    </row>
    <row r="274" spans="1:4">
      <c r="A274" s="155" t="s">
        <v>230</v>
      </c>
      <c r="B274" s="211">
        <f>B275</f>
        <v>0</v>
      </c>
      <c r="C274" s="211">
        <v>0</v>
      </c>
      <c r="D274" s="269" t="e">
        <f t="shared" si="4"/>
        <v>#DIV/0!</v>
      </c>
    </row>
    <row r="275" spans="1:4">
      <c r="A275" s="155" t="s">
        <v>231</v>
      </c>
      <c r="B275" s="211">
        <v>0</v>
      </c>
      <c r="C275" s="211">
        <v>0</v>
      </c>
      <c r="D275" s="269" t="e">
        <f t="shared" si="4"/>
        <v>#DIV/0!</v>
      </c>
    </row>
    <row r="276" spans="1:4">
      <c r="A276" s="155" t="s">
        <v>232</v>
      </c>
      <c r="B276" s="211">
        <f>B277+B281+B283+B285+B293</f>
        <v>134</v>
      </c>
      <c r="C276" s="211">
        <f>C277+C281+C283+C285+C293</f>
        <v>147</v>
      </c>
      <c r="D276" s="269">
        <f t="shared" si="4"/>
        <v>1.09701492537313</v>
      </c>
    </row>
    <row r="277" spans="1:4">
      <c r="A277" s="155" t="s">
        <v>233</v>
      </c>
      <c r="B277" s="211">
        <f>B278</f>
        <v>0</v>
      </c>
      <c r="C277" s="211">
        <v>0</v>
      </c>
      <c r="D277" s="269" t="e">
        <f t="shared" si="4"/>
        <v>#DIV/0!</v>
      </c>
    </row>
    <row r="278" spans="1:4">
      <c r="A278" s="155" t="s">
        <v>234</v>
      </c>
      <c r="B278" s="211">
        <v>0</v>
      </c>
      <c r="C278" s="211">
        <v>0</v>
      </c>
      <c r="D278" s="269" t="e">
        <f t="shared" si="4"/>
        <v>#DIV/0!</v>
      </c>
    </row>
    <row r="279" spans="1:4">
      <c r="A279" s="155" t="s">
        <v>235</v>
      </c>
      <c r="B279" s="211">
        <f>B280</f>
        <v>0</v>
      </c>
      <c r="C279" s="211">
        <v>0</v>
      </c>
      <c r="D279" s="269" t="e">
        <f t="shared" si="4"/>
        <v>#DIV/0!</v>
      </c>
    </row>
    <row r="280" spans="1:4">
      <c r="A280" s="155" t="s">
        <v>236</v>
      </c>
      <c r="B280" s="211">
        <v>0</v>
      </c>
      <c r="C280" s="211">
        <v>0</v>
      </c>
      <c r="D280" s="269" t="e">
        <f t="shared" si="4"/>
        <v>#DIV/0!</v>
      </c>
    </row>
    <row r="281" spans="1:4">
      <c r="A281" s="155" t="s">
        <v>237</v>
      </c>
      <c r="B281" s="211">
        <f>B282</f>
        <v>0</v>
      </c>
      <c r="C281" s="211">
        <v>0</v>
      </c>
      <c r="D281" s="269" t="e">
        <f t="shared" si="4"/>
        <v>#DIV/0!</v>
      </c>
    </row>
    <row r="282" spans="1:4">
      <c r="A282" s="155" t="s">
        <v>238</v>
      </c>
      <c r="B282" s="211">
        <v>0</v>
      </c>
      <c r="C282" s="211">
        <v>0</v>
      </c>
      <c r="D282" s="269" t="e">
        <f t="shared" si="4"/>
        <v>#DIV/0!</v>
      </c>
    </row>
    <row r="283" spans="1:4">
      <c r="A283" s="155" t="s">
        <v>239</v>
      </c>
      <c r="B283" s="211"/>
      <c r="C283" s="211">
        <v>0</v>
      </c>
      <c r="D283" s="269" t="e">
        <f t="shared" si="4"/>
        <v>#DIV/0!</v>
      </c>
    </row>
    <row r="284" spans="1:4">
      <c r="A284" s="155" t="s">
        <v>240</v>
      </c>
      <c r="B284" s="211"/>
      <c r="C284" s="211">
        <v>0</v>
      </c>
      <c r="D284" s="269" t="e">
        <f t="shared" si="4"/>
        <v>#DIV/0!</v>
      </c>
    </row>
    <row r="285" spans="1:4">
      <c r="A285" s="155" t="s">
        <v>241</v>
      </c>
      <c r="B285" s="211">
        <f>SUM(B286:B292)</f>
        <v>134</v>
      </c>
      <c r="C285" s="211">
        <f>SUM(C286:C292)</f>
        <v>147</v>
      </c>
      <c r="D285" s="269">
        <f t="shared" si="4"/>
        <v>1.09701492537313</v>
      </c>
    </row>
    <row r="286" spans="1:4">
      <c r="A286" s="155" t="s">
        <v>242</v>
      </c>
      <c r="B286" s="211">
        <v>20</v>
      </c>
      <c r="C286" s="211">
        <v>22</v>
      </c>
      <c r="D286" s="269">
        <f t="shared" si="4"/>
        <v>1.1</v>
      </c>
    </row>
    <row r="287" spans="1:4">
      <c r="A287" s="155" t="s">
        <v>243</v>
      </c>
      <c r="B287" s="211">
        <v>0</v>
      </c>
      <c r="C287" s="211">
        <v>0</v>
      </c>
      <c r="D287" s="269" t="e">
        <f t="shared" si="4"/>
        <v>#DIV/0!</v>
      </c>
    </row>
    <row r="288" spans="1:4">
      <c r="A288" s="155" t="s">
        <v>244</v>
      </c>
      <c r="B288" s="211">
        <v>0</v>
      </c>
      <c r="C288" s="211">
        <v>0</v>
      </c>
      <c r="D288" s="269" t="e">
        <f t="shared" si="4"/>
        <v>#DIV/0!</v>
      </c>
    </row>
    <row r="289" spans="1:4">
      <c r="A289" s="155" t="s">
        <v>245</v>
      </c>
      <c r="B289" s="211">
        <v>0</v>
      </c>
      <c r="C289" s="211">
        <v>0</v>
      </c>
      <c r="D289" s="269" t="e">
        <f t="shared" si="4"/>
        <v>#DIV/0!</v>
      </c>
    </row>
    <row r="290" spans="1:4">
      <c r="A290" s="155" t="s">
        <v>246</v>
      </c>
      <c r="B290" s="211">
        <v>114</v>
      </c>
      <c r="C290" s="211">
        <v>125</v>
      </c>
      <c r="D290" s="269">
        <f t="shared" si="4"/>
        <v>1.09649122807018</v>
      </c>
    </row>
    <row r="291" spans="1:4">
      <c r="A291" s="155" t="s">
        <v>247</v>
      </c>
      <c r="B291" s="211">
        <v>0</v>
      </c>
      <c r="C291" s="211">
        <v>0</v>
      </c>
      <c r="D291" s="269" t="e">
        <f t="shared" si="4"/>
        <v>#DIV/0!</v>
      </c>
    </row>
    <row r="292" spans="1:4">
      <c r="A292" s="155" t="s">
        <v>248</v>
      </c>
      <c r="B292" s="211">
        <v>0</v>
      </c>
      <c r="C292" s="211">
        <v>0</v>
      </c>
      <c r="D292" s="269" t="e">
        <f t="shared" si="4"/>
        <v>#DIV/0!</v>
      </c>
    </row>
    <row r="293" spans="1:4">
      <c r="A293" s="155" t="s">
        <v>249</v>
      </c>
      <c r="B293" s="211">
        <f>B294</f>
        <v>0</v>
      </c>
      <c r="C293" s="211">
        <v>0</v>
      </c>
      <c r="D293" s="269" t="e">
        <f t="shared" si="4"/>
        <v>#DIV/0!</v>
      </c>
    </row>
    <row r="294" spans="1:4">
      <c r="A294" s="155" t="s">
        <v>250</v>
      </c>
      <c r="B294" s="211">
        <v>0</v>
      </c>
      <c r="C294" s="211">
        <v>0</v>
      </c>
      <c r="D294" s="269" t="e">
        <f t="shared" si="4"/>
        <v>#DIV/0!</v>
      </c>
    </row>
    <row r="295" spans="1:4">
      <c r="A295" s="155" t="s">
        <v>251</v>
      </c>
      <c r="B295" s="211">
        <f>SUM(B296,B299,B310,B317,B325,B334,B348,B358,B368,B376,B382)</f>
        <v>1664</v>
      </c>
      <c r="C295" s="211">
        <f>SUM(C296,C299,C310,C317,C325,C334,C348,C358,C368,C376,C382)</f>
        <v>1831</v>
      </c>
      <c r="D295" s="269">
        <f t="shared" si="4"/>
        <v>1.10036057692308</v>
      </c>
    </row>
    <row r="296" spans="1:4">
      <c r="A296" s="155" t="s">
        <v>252</v>
      </c>
      <c r="B296" s="211">
        <f>SUM(B297:B298)</f>
        <v>80</v>
      </c>
      <c r="C296" s="211">
        <f>SUM(C297:C298)</f>
        <v>88</v>
      </c>
      <c r="D296" s="269">
        <f t="shared" si="4"/>
        <v>1.1</v>
      </c>
    </row>
    <row r="297" spans="1:4">
      <c r="A297" s="155" t="s">
        <v>253</v>
      </c>
      <c r="B297" s="211">
        <v>0</v>
      </c>
      <c r="C297" s="211">
        <v>0</v>
      </c>
      <c r="D297" s="269" t="e">
        <f t="shared" si="4"/>
        <v>#DIV/0!</v>
      </c>
    </row>
    <row r="298" spans="1:4">
      <c r="A298" s="155" t="s">
        <v>254</v>
      </c>
      <c r="B298" s="211">
        <v>80</v>
      </c>
      <c r="C298" s="211">
        <v>88</v>
      </c>
      <c r="D298" s="269">
        <f t="shared" si="4"/>
        <v>1.1</v>
      </c>
    </row>
    <row r="299" spans="1:4">
      <c r="A299" s="155" t="s">
        <v>255</v>
      </c>
      <c r="B299" s="211">
        <f>SUM(B300:B309)</f>
        <v>913</v>
      </c>
      <c r="C299" s="211">
        <f>SUM(C300:C309)</f>
        <v>1005</v>
      </c>
      <c r="D299" s="269">
        <f t="shared" si="4"/>
        <v>1.10076670317634</v>
      </c>
    </row>
    <row r="300" spans="1:4">
      <c r="A300" s="155" t="s">
        <v>74</v>
      </c>
      <c r="B300" s="211">
        <v>60</v>
      </c>
      <c r="C300" s="211">
        <v>66</v>
      </c>
      <c r="D300" s="269">
        <f t="shared" si="4"/>
        <v>1.1</v>
      </c>
    </row>
    <row r="301" spans="1:4">
      <c r="A301" s="155" t="s">
        <v>75</v>
      </c>
      <c r="B301" s="211">
        <v>80</v>
      </c>
      <c r="C301" s="211">
        <v>88</v>
      </c>
      <c r="D301" s="269">
        <f t="shared" si="4"/>
        <v>1.1</v>
      </c>
    </row>
    <row r="302" spans="1:4">
      <c r="A302" s="155" t="s">
        <v>76</v>
      </c>
      <c r="B302" s="211">
        <v>0</v>
      </c>
      <c r="C302" s="211">
        <v>0</v>
      </c>
      <c r="D302" s="269" t="e">
        <f t="shared" si="4"/>
        <v>#DIV/0!</v>
      </c>
    </row>
    <row r="303" spans="1:4">
      <c r="A303" s="155" t="s">
        <v>115</v>
      </c>
      <c r="B303" s="211">
        <v>206</v>
      </c>
      <c r="C303" s="211">
        <v>227</v>
      </c>
      <c r="D303" s="269">
        <f t="shared" si="4"/>
        <v>1.10194174757282</v>
      </c>
    </row>
    <row r="304" spans="1:4">
      <c r="A304" s="155" t="s">
        <v>256</v>
      </c>
      <c r="B304" s="211">
        <v>0</v>
      </c>
      <c r="C304" s="211">
        <v>0</v>
      </c>
      <c r="D304" s="269" t="e">
        <f t="shared" si="4"/>
        <v>#DIV/0!</v>
      </c>
    </row>
    <row r="305" spans="1:4">
      <c r="A305" s="155" t="s">
        <v>257</v>
      </c>
      <c r="B305" s="211">
        <v>0</v>
      </c>
      <c r="C305" s="211">
        <v>0</v>
      </c>
      <c r="D305" s="269" t="e">
        <f t="shared" si="4"/>
        <v>#DIV/0!</v>
      </c>
    </row>
    <row r="306" spans="1:4">
      <c r="A306" s="155" t="s">
        <v>258</v>
      </c>
      <c r="B306" s="211">
        <v>0</v>
      </c>
      <c r="C306" s="211">
        <v>0</v>
      </c>
      <c r="D306" s="269" t="e">
        <f t="shared" si="4"/>
        <v>#DIV/0!</v>
      </c>
    </row>
    <row r="307" spans="1:4">
      <c r="A307" s="155" t="s">
        <v>259</v>
      </c>
      <c r="B307" s="211">
        <v>0</v>
      </c>
      <c r="C307" s="211">
        <v>0</v>
      </c>
      <c r="D307" s="269" t="e">
        <f t="shared" si="4"/>
        <v>#DIV/0!</v>
      </c>
    </row>
    <row r="308" spans="1:4">
      <c r="A308" s="155" t="s">
        <v>83</v>
      </c>
      <c r="B308" s="211">
        <v>0</v>
      </c>
      <c r="C308" s="211">
        <v>0</v>
      </c>
      <c r="D308" s="269" t="e">
        <f t="shared" si="4"/>
        <v>#DIV/0!</v>
      </c>
    </row>
    <row r="309" spans="1:4">
      <c r="A309" s="155" t="s">
        <v>260</v>
      </c>
      <c r="B309" s="211">
        <v>567</v>
      </c>
      <c r="C309" s="211">
        <v>624</v>
      </c>
      <c r="D309" s="269">
        <f t="shared" si="4"/>
        <v>1.1005291005291</v>
      </c>
    </row>
    <row r="310" spans="1:4">
      <c r="A310" s="155" t="s">
        <v>261</v>
      </c>
      <c r="B310" s="211">
        <f>SUM(B311:B316)</f>
        <v>0</v>
      </c>
      <c r="C310" s="211">
        <f>SUM(C311:C316)</f>
        <v>0</v>
      </c>
      <c r="D310" s="269" t="e">
        <f t="shared" si="4"/>
        <v>#DIV/0!</v>
      </c>
    </row>
    <row r="311" spans="1:4">
      <c r="A311" s="155" t="s">
        <v>74</v>
      </c>
      <c r="B311" s="211">
        <v>0</v>
      </c>
      <c r="C311" s="211">
        <v>0</v>
      </c>
      <c r="D311" s="269" t="e">
        <f t="shared" si="4"/>
        <v>#DIV/0!</v>
      </c>
    </row>
    <row r="312" spans="1:4">
      <c r="A312" s="155" t="s">
        <v>75</v>
      </c>
      <c r="B312" s="211">
        <v>0</v>
      </c>
      <c r="C312" s="211">
        <v>0</v>
      </c>
      <c r="D312" s="269" t="e">
        <f t="shared" si="4"/>
        <v>#DIV/0!</v>
      </c>
    </row>
    <row r="313" spans="1:4">
      <c r="A313" s="155" t="s">
        <v>76</v>
      </c>
      <c r="B313" s="211">
        <v>0</v>
      </c>
      <c r="C313" s="211">
        <v>0</v>
      </c>
      <c r="D313" s="269" t="e">
        <f t="shared" si="4"/>
        <v>#DIV/0!</v>
      </c>
    </row>
    <row r="314" spans="1:4">
      <c r="A314" s="155" t="s">
        <v>262</v>
      </c>
      <c r="B314" s="211">
        <v>0</v>
      </c>
      <c r="C314" s="211">
        <v>0</v>
      </c>
      <c r="D314" s="269" t="e">
        <f t="shared" si="4"/>
        <v>#DIV/0!</v>
      </c>
    </row>
    <row r="315" spans="1:4">
      <c r="A315" s="155" t="s">
        <v>83</v>
      </c>
      <c r="B315" s="211">
        <v>0</v>
      </c>
      <c r="C315" s="211">
        <v>0</v>
      </c>
      <c r="D315" s="269" t="e">
        <f t="shared" si="4"/>
        <v>#DIV/0!</v>
      </c>
    </row>
    <row r="316" spans="1:4">
      <c r="A316" s="155" t="s">
        <v>263</v>
      </c>
      <c r="B316" s="211">
        <v>0</v>
      </c>
      <c r="C316" s="211">
        <v>0</v>
      </c>
      <c r="D316" s="269" t="e">
        <f t="shared" si="4"/>
        <v>#DIV/0!</v>
      </c>
    </row>
    <row r="317" spans="1:4">
      <c r="A317" s="155" t="s">
        <v>264</v>
      </c>
      <c r="B317" s="211">
        <f>SUM(B318:B324)</f>
        <v>76</v>
      </c>
      <c r="C317" s="211">
        <f>SUM(C318:C324)</f>
        <v>84</v>
      </c>
      <c r="D317" s="269">
        <f t="shared" si="4"/>
        <v>1.10526315789474</v>
      </c>
    </row>
    <row r="318" spans="1:4">
      <c r="A318" s="155" t="s">
        <v>74</v>
      </c>
      <c r="B318" s="211">
        <v>76</v>
      </c>
      <c r="C318" s="211">
        <v>84</v>
      </c>
      <c r="D318" s="269">
        <f t="shared" si="4"/>
        <v>1.10526315789474</v>
      </c>
    </row>
    <row r="319" spans="1:4">
      <c r="A319" s="155" t="s">
        <v>75</v>
      </c>
      <c r="B319" s="211">
        <v>0</v>
      </c>
      <c r="C319" s="211">
        <v>0</v>
      </c>
      <c r="D319" s="269" t="e">
        <f t="shared" si="4"/>
        <v>#DIV/0!</v>
      </c>
    </row>
    <row r="320" spans="1:4">
      <c r="A320" s="155" t="s">
        <v>76</v>
      </c>
      <c r="B320" s="211">
        <v>0</v>
      </c>
      <c r="C320" s="211">
        <v>0</v>
      </c>
      <c r="D320" s="269" t="e">
        <f t="shared" si="4"/>
        <v>#DIV/0!</v>
      </c>
    </row>
    <row r="321" spans="1:4">
      <c r="A321" s="155" t="s">
        <v>265</v>
      </c>
      <c r="B321" s="211">
        <v>0</v>
      </c>
      <c r="C321" s="211">
        <v>0</v>
      </c>
      <c r="D321" s="269" t="e">
        <f t="shared" si="4"/>
        <v>#DIV/0!</v>
      </c>
    </row>
    <row r="322" spans="1:4">
      <c r="A322" s="155" t="s">
        <v>266</v>
      </c>
      <c r="B322" s="211">
        <v>0</v>
      </c>
      <c r="C322" s="211">
        <v>0</v>
      </c>
      <c r="D322" s="269" t="e">
        <f t="shared" si="4"/>
        <v>#DIV/0!</v>
      </c>
    </row>
    <row r="323" spans="1:4">
      <c r="A323" s="155" t="s">
        <v>83</v>
      </c>
      <c r="B323" s="211">
        <v>0</v>
      </c>
      <c r="C323" s="211">
        <v>0</v>
      </c>
      <c r="D323" s="269" t="e">
        <f t="shared" si="4"/>
        <v>#DIV/0!</v>
      </c>
    </row>
    <row r="324" spans="1:4">
      <c r="A324" s="155" t="s">
        <v>267</v>
      </c>
      <c r="B324" s="211">
        <v>0</v>
      </c>
      <c r="C324" s="211">
        <v>0</v>
      </c>
      <c r="D324" s="269" t="e">
        <f t="shared" si="4"/>
        <v>#DIV/0!</v>
      </c>
    </row>
    <row r="325" spans="1:4">
      <c r="A325" s="155" t="s">
        <v>268</v>
      </c>
      <c r="B325" s="211">
        <f>SUM(B326:B333)</f>
        <v>118</v>
      </c>
      <c r="C325" s="211">
        <f>SUM(C326:C333)</f>
        <v>130</v>
      </c>
      <c r="D325" s="269">
        <f t="shared" si="4"/>
        <v>1.10169491525424</v>
      </c>
    </row>
    <row r="326" spans="1:4">
      <c r="A326" s="155" t="s">
        <v>74</v>
      </c>
      <c r="B326" s="211">
        <v>118</v>
      </c>
      <c r="C326" s="211">
        <v>130</v>
      </c>
      <c r="D326" s="269">
        <f t="shared" si="4"/>
        <v>1.10169491525424</v>
      </c>
    </row>
    <row r="327" spans="1:4">
      <c r="A327" s="155" t="s">
        <v>75</v>
      </c>
      <c r="B327" s="211">
        <v>0</v>
      </c>
      <c r="C327" s="211">
        <v>0</v>
      </c>
      <c r="D327" s="269" t="e">
        <f t="shared" ref="D327:D390" si="5">C327/B327</f>
        <v>#DIV/0!</v>
      </c>
    </row>
    <row r="328" spans="1:4">
      <c r="A328" s="155" t="s">
        <v>76</v>
      </c>
      <c r="B328" s="211">
        <v>0</v>
      </c>
      <c r="C328" s="211">
        <v>0</v>
      </c>
      <c r="D328" s="269" t="e">
        <f t="shared" si="5"/>
        <v>#DIV/0!</v>
      </c>
    </row>
    <row r="329" spans="1:4">
      <c r="A329" s="155" t="s">
        <v>269</v>
      </c>
      <c r="B329" s="211">
        <v>0</v>
      </c>
      <c r="C329" s="211">
        <v>0</v>
      </c>
      <c r="D329" s="269" t="e">
        <f t="shared" si="5"/>
        <v>#DIV/0!</v>
      </c>
    </row>
    <row r="330" spans="1:4">
      <c r="A330" s="155" t="s">
        <v>270</v>
      </c>
      <c r="B330" s="211">
        <v>0</v>
      </c>
      <c r="C330" s="211">
        <v>0</v>
      </c>
      <c r="D330" s="269" t="e">
        <f t="shared" si="5"/>
        <v>#DIV/0!</v>
      </c>
    </row>
    <row r="331" spans="1:4">
      <c r="A331" s="155" t="s">
        <v>271</v>
      </c>
      <c r="B331" s="211">
        <v>0</v>
      </c>
      <c r="C331" s="211">
        <v>0</v>
      </c>
      <c r="D331" s="269" t="e">
        <f t="shared" si="5"/>
        <v>#DIV/0!</v>
      </c>
    </row>
    <row r="332" spans="1:4">
      <c r="A332" s="155" t="s">
        <v>83</v>
      </c>
      <c r="B332" s="211">
        <v>0</v>
      </c>
      <c r="C332" s="211">
        <v>0</v>
      </c>
      <c r="D332" s="269" t="e">
        <f t="shared" si="5"/>
        <v>#DIV/0!</v>
      </c>
    </row>
    <row r="333" spans="1:4">
      <c r="A333" s="155" t="s">
        <v>272</v>
      </c>
      <c r="B333" s="211">
        <v>0</v>
      </c>
      <c r="C333" s="211">
        <v>0</v>
      </c>
      <c r="D333" s="269" t="e">
        <f t="shared" si="5"/>
        <v>#DIV/0!</v>
      </c>
    </row>
    <row r="334" spans="1:4">
      <c r="A334" s="155" t="s">
        <v>273</v>
      </c>
      <c r="B334" s="211">
        <f>SUM(B335:B347)</f>
        <v>432</v>
      </c>
      <c r="C334" s="211">
        <f>SUM(C335:C347)</f>
        <v>475</v>
      </c>
      <c r="D334" s="269">
        <f t="shared" si="5"/>
        <v>1.09953703703704</v>
      </c>
    </row>
    <row r="335" spans="1:4">
      <c r="A335" s="155" t="s">
        <v>74</v>
      </c>
      <c r="B335" s="211">
        <v>321</v>
      </c>
      <c r="C335" s="211">
        <v>353</v>
      </c>
      <c r="D335" s="269">
        <f t="shared" si="5"/>
        <v>1.09968847352025</v>
      </c>
    </row>
    <row r="336" spans="1:4">
      <c r="A336" s="155" t="s">
        <v>75</v>
      </c>
      <c r="B336" s="211">
        <v>0</v>
      </c>
      <c r="C336" s="211">
        <v>0</v>
      </c>
      <c r="D336" s="269" t="e">
        <f t="shared" si="5"/>
        <v>#DIV/0!</v>
      </c>
    </row>
    <row r="337" spans="1:4">
      <c r="A337" s="155" t="s">
        <v>76</v>
      </c>
      <c r="B337" s="211">
        <v>0</v>
      </c>
      <c r="C337" s="211">
        <v>0</v>
      </c>
      <c r="D337" s="269" t="e">
        <f t="shared" si="5"/>
        <v>#DIV/0!</v>
      </c>
    </row>
    <row r="338" spans="1:4">
      <c r="A338" s="155" t="s">
        <v>274</v>
      </c>
      <c r="B338" s="211">
        <v>0</v>
      </c>
      <c r="C338" s="211">
        <v>0</v>
      </c>
      <c r="D338" s="269" t="e">
        <f t="shared" si="5"/>
        <v>#DIV/0!</v>
      </c>
    </row>
    <row r="339" spans="1:4">
      <c r="A339" s="155" t="s">
        <v>275</v>
      </c>
      <c r="B339" s="211">
        <v>0</v>
      </c>
      <c r="C339" s="211">
        <v>0</v>
      </c>
      <c r="D339" s="269" t="e">
        <f t="shared" si="5"/>
        <v>#DIV/0!</v>
      </c>
    </row>
    <row r="340" spans="1:4">
      <c r="A340" s="155" t="s">
        <v>276</v>
      </c>
      <c r="B340" s="211">
        <v>0</v>
      </c>
      <c r="C340" s="211">
        <v>0</v>
      </c>
      <c r="D340" s="269" t="e">
        <f t="shared" si="5"/>
        <v>#DIV/0!</v>
      </c>
    </row>
    <row r="341" spans="1:4">
      <c r="A341" s="155" t="s">
        <v>277</v>
      </c>
      <c r="B341" s="211">
        <v>0</v>
      </c>
      <c r="C341" s="211">
        <v>0</v>
      </c>
      <c r="D341" s="269" t="e">
        <f t="shared" si="5"/>
        <v>#DIV/0!</v>
      </c>
    </row>
    <row r="342" spans="1:4">
      <c r="A342" s="155" t="s">
        <v>278</v>
      </c>
      <c r="B342" s="211">
        <v>0</v>
      </c>
      <c r="C342" s="211">
        <v>0</v>
      </c>
      <c r="D342" s="269" t="e">
        <f t="shared" si="5"/>
        <v>#DIV/0!</v>
      </c>
    </row>
    <row r="343" spans="1:4">
      <c r="A343" s="155" t="s">
        <v>279</v>
      </c>
      <c r="B343" s="211">
        <v>0</v>
      </c>
      <c r="C343" s="211">
        <v>0</v>
      </c>
      <c r="D343" s="269" t="e">
        <f t="shared" si="5"/>
        <v>#DIV/0!</v>
      </c>
    </row>
    <row r="344" spans="1:4">
      <c r="A344" s="155" t="s">
        <v>280</v>
      </c>
      <c r="B344" s="211">
        <v>17</v>
      </c>
      <c r="C344" s="211">
        <v>19</v>
      </c>
      <c r="D344" s="269">
        <f t="shared" si="5"/>
        <v>1.11764705882353</v>
      </c>
    </row>
    <row r="345" spans="1:4">
      <c r="A345" s="155" t="s">
        <v>115</v>
      </c>
      <c r="B345" s="211">
        <v>0</v>
      </c>
      <c r="C345" s="211">
        <v>0</v>
      </c>
      <c r="D345" s="269" t="e">
        <f t="shared" si="5"/>
        <v>#DIV/0!</v>
      </c>
    </row>
    <row r="346" spans="1:4">
      <c r="A346" s="155" t="s">
        <v>83</v>
      </c>
      <c r="B346" s="211">
        <v>0</v>
      </c>
      <c r="C346" s="211">
        <v>0</v>
      </c>
      <c r="D346" s="269" t="e">
        <f t="shared" si="5"/>
        <v>#DIV/0!</v>
      </c>
    </row>
    <row r="347" spans="1:4">
      <c r="A347" s="155" t="s">
        <v>281</v>
      </c>
      <c r="B347" s="211">
        <v>94</v>
      </c>
      <c r="C347" s="211">
        <v>103</v>
      </c>
      <c r="D347" s="269">
        <f t="shared" si="5"/>
        <v>1.09574468085106</v>
      </c>
    </row>
    <row r="348" spans="1:4">
      <c r="A348" s="155" t="s">
        <v>282</v>
      </c>
      <c r="B348" s="211">
        <f>SUM(B349:B357)</f>
        <v>0</v>
      </c>
      <c r="C348" s="211">
        <f>SUM(C349:C357)</f>
        <v>0</v>
      </c>
      <c r="D348" s="269" t="e">
        <f t="shared" si="5"/>
        <v>#DIV/0!</v>
      </c>
    </row>
    <row r="349" spans="1:4">
      <c r="A349" s="155" t="s">
        <v>74</v>
      </c>
      <c r="B349" s="211">
        <v>0</v>
      </c>
      <c r="C349" s="211">
        <v>0</v>
      </c>
      <c r="D349" s="269" t="e">
        <f t="shared" si="5"/>
        <v>#DIV/0!</v>
      </c>
    </row>
    <row r="350" spans="1:4">
      <c r="A350" s="155" t="s">
        <v>75</v>
      </c>
      <c r="B350" s="211">
        <v>0</v>
      </c>
      <c r="C350" s="211">
        <v>0</v>
      </c>
      <c r="D350" s="269" t="e">
        <f t="shared" si="5"/>
        <v>#DIV/0!</v>
      </c>
    </row>
    <row r="351" spans="1:4">
      <c r="A351" s="155" t="s">
        <v>76</v>
      </c>
      <c r="B351" s="211">
        <v>0</v>
      </c>
      <c r="C351" s="211">
        <v>0</v>
      </c>
      <c r="D351" s="269" t="e">
        <f t="shared" si="5"/>
        <v>#DIV/0!</v>
      </c>
    </row>
    <row r="352" spans="1:4">
      <c r="A352" s="155" t="s">
        <v>283</v>
      </c>
      <c r="B352" s="211">
        <v>0</v>
      </c>
      <c r="C352" s="211">
        <v>0</v>
      </c>
      <c r="D352" s="269" t="e">
        <f t="shared" si="5"/>
        <v>#DIV/0!</v>
      </c>
    </row>
    <row r="353" spans="1:4">
      <c r="A353" s="155" t="s">
        <v>284</v>
      </c>
      <c r="B353" s="211">
        <v>0</v>
      </c>
      <c r="C353" s="211">
        <v>0</v>
      </c>
      <c r="D353" s="269" t="e">
        <f t="shared" si="5"/>
        <v>#DIV/0!</v>
      </c>
    </row>
    <row r="354" spans="1:4">
      <c r="A354" s="155" t="s">
        <v>285</v>
      </c>
      <c r="B354" s="211">
        <v>0</v>
      </c>
      <c r="C354" s="211">
        <v>0</v>
      </c>
      <c r="D354" s="269" t="e">
        <f t="shared" si="5"/>
        <v>#DIV/0!</v>
      </c>
    </row>
    <row r="355" spans="1:4">
      <c r="A355" s="155" t="s">
        <v>115</v>
      </c>
      <c r="B355" s="211">
        <v>0</v>
      </c>
      <c r="C355" s="211">
        <v>0</v>
      </c>
      <c r="D355" s="269" t="e">
        <f t="shared" si="5"/>
        <v>#DIV/0!</v>
      </c>
    </row>
    <row r="356" spans="1:4">
      <c r="A356" s="155" t="s">
        <v>83</v>
      </c>
      <c r="B356" s="211">
        <v>0</v>
      </c>
      <c r="C356" s="211">
        <v>0</v>
      </c>
      <c r="D356" s="269" t="e">
        <f t="shared" si="5"/>
        <v>#DIV/0!</v>
      </c>
    </row>
    <row r="357" spans="1:4">
      <c r="A357" s="155" t="s">
        <v>286</v>
      </c>
      <c r="B357" s="211">
        <v>0</v>
      </c>
      <c r="C357" s="211">
        <v>0</v>
      </c>
      <c r="D357" s="269" t="e">
        <f t="shared" si="5"/>
        <v>#DIV/0!</v>
      </c>
    </row>
    <row r="358" spans="1:4">
      <c r="A358" s="155" t="s">
        <v>287</v>
      </c>
      <c r="B358" s="211">
        <f>SUM(B359:B367)</f>
        <v>0</v>
      </c>
      <c r="C358" s="211">
        <v>0</v>
      </c>
      <c r="D358" s="269" t="e">
        <f t="shared" si="5"/>
        <v>#DIV/0!</v>
      </c>
    </row>
    <row r="359" spans="1:4">
      <c r="A359" s="155" t="s">
        <v>74</v>
      </c>
      <c r="B359" s="211">
        <v>0</v>
      </c>
      <c r="C359" s="211">
        <v>0</v>
      </c>
      <c r="D359" s="269" t="e">
        <f t="shared" si="5"/>
        <v>#DIV/0!</v>
      </c>
    </row>
    <row r="360" spans="1:4">
      <c r="A360" s="155" t="s">
        <v>75</v>
      </c>
      <c r="B360" s="211">
        <v>0</v>
      </c>
      <c r="C360" s="211">
        <v>0</v>
      </c>
      <c r="D360" s="269" t="e">
        <f t="shared" si="5"/>
        <v>#DIV/0!</v>
      </c>
    </row>
    <row r="361" spans="1:4">
      <c r="A361" s="155" t="s">
        <v>76</v>
      </c>
      <c r="B361" s="211">
        <v>0</v>
      </c>
      <c r="C361" s="211">
        <v>0</v>
      </c>
      <c r="D361" s="269" t="e">
        <f t="shared" si="5"/>
        <v>#DIV/0!</v>
      </c>
    </row>
    <row r="362" spans="1:4">
      <c r="A362" s="155" t="s">
        <v>288</v>
      </c>
      <c r="B362" s="211">
        <v>0</v>
      </c>
      <c r="C362" s="211">
        <v>0</v>
      </c>
      <c r="D362" s="269" t="e">
        <f t="shared" si="5"/>
        <v>#DIV/0!</v>
      </c>
    </row>
    <row r="363" spans="1:4">
      <c r="A363" s="155" t="s">
        <v>289</v>
      </c>
      <c r="B363" s="211">
        <v>0</v>
      </c>
      <c r="C363" s="211">
        <v>0</v>
      </c>
      <c r="D363" s="269" t="e">
        <f t="shared" si="5"/>
        <v>#DIV/0!</v>
      </c>
    </row>
    <row r="364" spans="1:4">
      <c r="A364" s="155" t="s">
        <v>290</v>
      </c>
      <c r="B364" s="211">
        <v>0</v>
      </c>
      <c r="C364" s="211">
        <v>0</v>
      </c>
      <c r="D364" s="269" t="e">
        <f t="shared" si="5"/>
        <v>#DIV/0!</v>
      </c>
    </row>
    <row r="365" spans="1:4">
      <c r="A365" s="155" t="s">
        <v>115</v>
      </c>
      <c r="B365" s="211">
        <v>0</v>
      </c>
      <c r="C365" s="211">
        <v>0</v>
      </c>
      <c r="D365" s="269" t="e">
        <f t="shared" si="5"/>
        <v>#DIV/0!</v>
      </c>
    </row>
    <row r="366" spans="1:4">
      <c r="A366" s="155" t="s">
        <v>83</v>
      </c>
      <c r="B366" s="211">
        <v>0</v>
      </c>
      <c r="C366" s="211">
        <v>0</v>
      </c>
      <c r="D366" s="269" t="e">
        <f t="shared" si="5"/>
        <v>#DIV/0!</v>
      </c>
    </row>
    <row r="367" spans="1:4">
      <c r="A367" s="155" t="s">
        <v>291</v>
      </c>
      <c r="B367" s="211">
        <v>0</v>
      </c>
      <c r="C367" s="211">
        <v>0</v>
      </c>
      <c r="D367" s="269" t="e">
        <f t="shared" si="5"/>
        <v>#DIV/0!</v>
      </c>
    </row>
    <row r="368" spans="1:4">
      <c r="A368" s="155" t="s">
        <v>292</v>
      </c>
      <c r="B368" s="211">
        <f>SUM(B369:B375)</f>
        <v>0</v>
      </c>
      <c r="C368" s="211">
        <v>0</v>
      </c>
      <c r="D368" s="269" t="e">
        <f t="shared" si="5"/>
        <v>#DIV/0!</v>
      </c>
    </row>
    <row r="369" spans="1:4">
      <c r="A369" s="155" t="s">
        <v>74</v>
      </c>
      <c r="B369" s="211">
        <v>0</v>
      </c>
      <c r="C369" s="211">
        <v>0</v>
      </c>
      <c r="D369" s="269" t="e">
        <f t="shared" si="5"/>
        <v>#DIV/0!</v>
      </c>
    </row>
    <row r="370" spans="1:4">
      <c r="A370" s="155" t="s">
        <v>75</v>
      </c>
      <c r="B370" s="211">
        <v>0</v>
      </c>
      <c r="C370" s="211">
        <v>0</v>
      </c>
      <c r="D370" s="269" t="e">
        <f t="shared" si="5"/>
        <v>#DIV/0!</v>
      </c>
    </row>
    <row r="371" spans="1:4">
      <c r="A371" s="155" t="s">
        <v>76</v>
      </c>
      <c r="B371" s="211">
        <v>0</v>
      </c>
      <c r="C371" s="211">
        <v>0</v>
      </c>
      <c r="D371" s="269" t="e">
        <f t="shared" si="5"/>
        <v>#DIV/0!</v>
      </c>
    </row>
    <row r="372" spans="1:4">
      <c r="A372" s="155" t="s">
        <v>293</v>
      </c>
      <c r="B372" s="211">
        <v>0</v>
      </c>
      <c r="C372" s="211">
        <v>0</v>
      </c>
      <c r="D372" s="269" t="e">
        <f t="shared" si="5"/>
        <v>#DIV/0!</v>
      </c>
    </row>
    <row r="373" spans="1:4">
      <c r="A373" s="155" t="s">
        <v>294</v>
      </c>
      <c r="B373" s="211">
        <v>0</v>
      </c>
      <c r="C373" s="211">
        <v>0</v>
      </c>
      <c r="D373" s="269" t="e">
        <f t="shared" si="5"/>
        <v>#DIV/0!</v>
      </c>
    </row>
    <row r="374" spans="1:4">
      <c r="A374" s="155" t="s">
        <v>83</v>
      </c>
      <c r="B374" s="211">
        <v>0</v>
      </c>
      <c r="C374" s="211">
        <v>0</v>
      </c>
      <c r="D374" s="269" t="e">
        <f t="shared" si="5"/>
        <v>#DIV/0!</v>
      </c>
    </row>
    <row r="375" spans="1:4">
      <c r="A375" s="155" t="s">
        <v>295</v>
      </c>
      <c r="B375" s="211">
        <v>0</v>
      </c>
      <c r="C375" s="211">
        <v>0</v>
      </c>
      <c r="D375" s="269" t="e">
        <f t="shared" si="5"/>
        <v>#DIV/0!</v>
      </c>
    </row>
    <row r="376" spans="1:4">
      <c r="A376" s="155" t="s">
        <v>296</v>
      </c>
      <c r="B376" s="211">
        <f>SUM(B377:B381)</f>
        <v>0</v>
      </c>
      <c r="C376" s="211">
        <v>0</v>
      </c>
      <c r="D376" s="269" t="e">
        <f t="shared" si="5"/>
        <v>#DIV/0!</v>
      </c>
    </row>
    <row r="377" spans="1:4">
      <c r="A377" s="155" t="s">
        <v>74</v>
      </c>
      <c r="B377" s="211">
        <v>0</v>
      </c>
      <c r="C377" s="211">
        <v>0</v>
      </c>
      <c r="D377" s="269" t="e">
        <f t="shared" si="5"/>
        <v>#DIV/0!</v>
      </c>
    </row>
    <row r="378" spans="1:4">
      <c r="A378" s="155" t="s">
        <v>75</v>
      </c>
      <c r="B378" s="211">
        <v>0</v>
      </c>
      <c r="C378" s="211">
        <v>0</v>
      </c>
      <c r="D378" s="269" t="e">
        <f t="shared" si="5"/>
        <v>#DIV/0!</v>
      </c>
    </row>
    <row r="379" spans="1:4">
      <c r="A379" s="155" t="s">
        <v>115</v>
      </c>
      <c r="B379" s="211">
        <v>0</v>
      </c>
      <c r="C379" s="211">
        <v>0</v>
      </c>
      <c r="D379" s="269" t="e">
        <f t="shared" si="5"/>
        <v>#DIV/0!</v>
      </c>
    </row>
    <row r="380" spans="1:4">
      <c r="A380" s="155" t="s">
        <v>297</v>
      </c>
      <c r="B380" s="211">
        <v>0</v>
      </c>
      <c r="C380" s="211">
        <v>0</v>
      </c>
      <c r="D380" s="269" t="e">
        <f t="shared" si="5"/>
        <v>#DIV/0!</v>
      </c>
    </row>
    <row r="381" spans="1:4">
      <c r="A381" s="155" t="s">
        <v>298</v>
      </c>
      <c r="B381" s="211">
        <v>0</v>
      </c>
      <c r="C381" s="211">
        <v>0</v>
      </c>
      <c r="D381" s="269" t="e">
        <f t="shared" si="5"/>
        <v>#DIV/0!</v>
      </c>
    </row>
    <row r="382" spans="1:4">
      <c r="A382" s="155" t="s">
        <v>299</v>
      </c>
      <c r="B382" s="211">
        <f>SUM(B383:B384)</f>
        <v>45</v>
      </c>
      <c r="C382" s="211">
        <f>SUM(C383:C384)</f>
        <v>49</v>
      </c>
      <c r="D382" s="269">
        <f t="shared" si="5"/>
        <v>1.08888888888889</v>
      </c>
    </row>
    <row r="383" spans="1:4">
      <c r="A383" s="155" t="s">
        <v>300</v>
      </c>
      <c r="B383" s="211">
        <v>3</v>
      </c>
      <c r="C383" s="211">
        <v>3</v>
      </c>
      <c r="D383" s="269">
        <f t="shared" si="5"/>
        <v>1</v>
      </c>
    </row>
    <row r="384" spans="1:4">
      <c r="A384" s="155" t="s">
        <v>301</v>
      </c>
      <c r="B384" s="211">
        <v>42</v>
      </c>
      <c r="C384" s="211">
        <v>46</v>
      </c>
      <c r="D384" s="269">
        <f t="shared" si="5"/>
        <v>1.0952380952381</v>
      </c>
    </row>
    <row r="385" spans="1:4">
      <c r="A385" s="155" t="s">
        <v>302</v>
      </c>
      <c r="B385" s="211">
        <f>SUM(B386,B391,B398,B404,B410,B414,B418,B422,B428,B435)</f>
        <v>25876</v>
      </c>
      <c r="C385" s="211">
        <f>SUM(C386,C391,C398,C404,C410,C414,C418,C422,C428,C435)</f>
        <v>28464</v>
      </c>
      <c r="D385" s="269">
        <f t="shared" si="5"/>
        <v>1.10001545833977</v>
      </c>
    </row>
    <row r="386" spans="1:4">
      <c r="A386" s="155" t="s">
        <v>303</v>
      </c>
      <c r="B386" s="211">
        <f>SUM(B387:B390)</f>
        <v>571</v>
      </c>
      <c r="C386" s="211">
        <f>SUM(C387:C390)</f>
        <v>628</v>
      </c>
      <c r="D386" s="269">
        <f t="shared" si="5"/>
        <v>1.09982486865149</v>
      </c>
    </row>
    <row r="387" spans="1:4">
      <c r="A387" s="155" t="s">
        <v>74</v>
      </c>
      <c r="B387" s="211">
        <v>571</v>
      </c>
      <c r="C387" s="211">
        <v>628</v>
      </c>
      <c r="D387" s="269">
        <f t="shared" si="5"/>
        <v>1.09982486865149</v>
      </c>
    </row>
    <row r="388" spans="1:4">
      <c r="A388" s="155" t="s">
        <v>75</v>
      </c>
      <c r="B388" s="211">
        <v>0</v>
      </c>
      <c r="C388" s="211">
        <v>0</v>
      </c>
      <c r="D388" s="269" t="e">
        <f t="shared" si="5"/>
        <v>#DIV/0!</v>
      </c>
    </row>
    <row r="389" spans="1:4">
      <c r="A389" s="155" t="s">
        <v>76</v>
      </c>
      <c r="B389" s="211">
        <v>0</v>
      </c>
      <c r="C389" s="211">
        <v>0</v>
      </c>
      <c r="D389" s="269" t="e">
        <f t="shared" si="5"/>
        <v>#DIV/0!</v>
      </c>
    </row>
    <row r="390" spans="1:4">
      <c r="A390" s="155" t="s">
        <v>304</v>
      </c>
      <c r="B390" s="211">
        <v>0</v>
      </c>
      <c r="C390" s="211">
        <v>0</v>
      </c>
      <c r="D390" s="269" t="e">
        <f t="shared" si="5"/>
        <v>#DIV/0!</v>
      </c>
    </row>
    <row r="391" spans="1:4">
      <c r="A391" s="155" t="s">
        <v>305</v>
      </c>
      <c r="B391" s="211">
        <f>SUM(B392:B397)</f>
        <v>23255</v>
      </c>
      <c r="C391" s="211">
        <f>SUM(C392:C397)</f>
        <v>25581</v>
      </c>
      <c r="D391" s="269">
        <f t="shared" ref="D391:D454" si="6">C391/B391</f>
        <v>1.10002150075253</v>
      </c>
    </row>
    <row r="392" spans="1:4">
      <c r="A392" s="155" t="s">
        <v>306</v>
      </c>
      <c r="B392" s="211">
        <v>306</v>
      </c>
      <c r="C392" s="211">
        <v>337</v>
      </c>
      <c r="D392" s="269">
        <f t="shared" si="6"/>
        <v>1.10130718954248</v>
      </c>
    </row>
    <row r="393" spans="1:4">
      <c r="A393" s="155" t="s">
        <v>307</v>
      </c>
      <c r="B393" s="211">
        <v>3603</v>
      </c>
      <c r="C393" s="211">
        <v>3963</v>
      </c>
      <c r="D393" s="269">
        <f t="shared" si="6"/>
        <v>1.09991673605329</v>
      </c>
    </row>
    <row r="394" spans="1:4">
      <c r="A394" s="155" t="s">
        <v>308</v>
      </c>
      <c r="B394" s="211">
        <v>3177</v>
      </c>
      <c r="C394" s="211">
        <v>3495</v>
      </c>
      <c r="D394" s="269">
        <f t="shared" si="6"/>
        <v>1.10009442870633</v>
      </c>
    </row>
    <row r="395" spans="1:4">
      <c r="A395" s="155" t="s">
        <v>309</v>
      </c>
      <c r="B395" s="211">
        <v>3085</v>
      </c>
      <c r="C395" s="211">
        <v>3394</v>
      </c>
      <c r="D395" s="269">
        <f t="shared" si="6"/>
        <v>1.1001620745543</v>
      </c>
    </row>
    <row r="396" spans="1:4">
      <c r="A396" s="155" t="s">
        <v>310</v>
      </c>
      <c r="B396" s="211">
        <v>0</v>
      </c>
      <c r="C396" s="211">
        <v>0</v>
      </c>
      <c r="D396" s="269" t="e">
        <f t="shared" si="6"/>
        <v>#DIV/0!</v>
      </c>
    </row>
    <row r="397" spans="1:4">
      <c r="A397" s="155" t="s">
        <v>311</v>
      </c>
      <c r="B397" s="211">
        <v>13084</v>
      </c>
      <c r="C397" s="211">
        <v>14392</v>
      </c>
      <c r="D397" s="269">
        <f t="shared" si="6"/>
        <v>1.09996942830939</v>
      </c>
    </row>
    <row r="398" spans="1:4">
      <c r="A398" s="155" t="s">
        <v>312</v>
      </c>
      <c r="B398" s="211">
        <f>SUM(B399:B403)</f>
        <v>288</v>
      </c>
      <c r="C398" s="211">
        <f>SUM(C399:C403)</f>
        <v>317</v>
      </c>
      <c r="D398" s="269">
        <f t="shared" si="6"/>
        <v>1.10069444444444</v>
      </c>
    </row>
    <row r="399" spans="1:4">
      <c r="A399" s="155" t="s">
        <v>313</v>
      </c>
      <c r="B399" s="211">
        <v>0</v>
      </c>
      <c r="C399" s="211">
        <v>0</v>
      </c>
      <c r="D399" s="269" t="e">
        <f t="shared" si="6"/>
        <v>#DIV/0!</v>
      </c>
    </row>
    <row r="400" spans="1:4">
      <c r="A400" s="155" t="s">
        <v>314</v>
      </c>
      <c r="B400" s="211">
        <v>185</v>
      </c>
      <c r="C400" s="211">
        <v>204</v>
      </c>
      <c r="D400" s="269">
        <f t="shared" si="6"/>
        <v>1.1027027027027</v>
      </c>
    </row>
    <row r="401" spans="1:4">
      <c r="A401" s="155" t="s">
        <v>315</v>
      </c>
      <c r="B401" s="211">
        <v>0</v>
      </c>
      <c r="C401" s="211">
        <v>0</v>
      </c>
      <c r="D401" s="269" t="e">
        <f t="shared" si="6"/>
        <v>#DIV/0!</v>
      </c>
    </row>
    <row r="402" spans="1:4">
      <c r="A402" s="155" t="s">
        <v>316</v>
      </c>
      <c r="B402" s="211">
        <v>100</v>
      </c>
      <c r="C402" s="211">
        <v>110</v>
      </c>
      <c r="D402" s="269">
        <f t="shared" si="6"/>
        <v>1.1</v>
      </c>
    </row>
    <row r="403" spans="1:4">
      <c r="A403" s="155" t="s">
        <v>317</v>
      </c>
      <c r="B403" s="211">
        <v>3</v>
      </c>
      <c r="C403" s="211">
        <v>3</v>
      </c>
      <c r="D403" s="269">
        <f t="shared" si="6"/>
        <v>1</v>
      </c>
    </row>
    <row r="404" spans="1:4">
      <c r="A404" s="155" t="s">
        <v>318</v>
      </c>
      <c r="B404" s="211">
        <f>SUM(B405:B409)</f>
        <v>0</v>
      </c>
      <c r="C404" s="211">
        <v>0</v>
      </c>
      <c r="D404" s="269" t="e">
        <f t="shared" si="6"/>
        <v>#DIV/0!</v>
      </c>
    </row>
    <row r="405" spans="1:4">
      <c r="A405" s="155" t="s">
        <v>319</v>
      </c>
      <c r="B405" s="211">
        <v>0</v>
      </c>
      <c r="C405" s="211">
        <v>0</v>
      </c>
      <c r="D405" s="269" t="e">
        <f t="shared" si="6"/>
        <v>#DIV/0!</v>
      </c>
    </row>
    <row r="406" spans="1:4">
      <c r="A406" s="155" t="s">
        <v>320</v>
      </c>
      <c r="B406" s="211">
        <v>0</v>
      </c>
      <c r="C406" s="211">
        <v>0</v>
      </c>
      <c r="D406" s="269" t="e">
        <f t="shared" si="6"/>
        <v>#DIV/0!</v>
      </c>
    </row>
    <row r="407" spans="1:4">
      <c r="A407" s="155" t="s">
        <v>321</v>
      </c>
      <c r="B407" s="211">
        <v>0</v>
      </c>
      <c r="C407" s="211">
        <v>0</v>
      </c>
      <c r="D407" s="269" t="e">
        <f t="shared" si="6"/>
        <v>#DIV/0!</v>
      </c>
    </row>
    <row r="408" spans="1:4">
      <c r="A408" s="155" t="s">
        <v>322</v>
      </c>
      <c r="B408" s="211">
        <v>0</v>
      </c>
      <c r="C408" s="211">
        <v>0</v>
      </c>
      <c r="D408" s="269" t="e">
        <f t="shared" si="6"/>
        <v>#DIV/0!</v>
      </c>
    </row>
    <row r="409" spans="1:4">
      <c r="A409" s="155" t="s">
        <v>323</v>
      </c>
      <c r="B409" s="211">
        <v>0</v>
      </c>
      <c r="C409" s="211">
        <v>0</v>
      </c>
      <c r="D409" s="269" t="e">
        <f t="shared" si="6"/>
        <v>#DIV/0!</v>
      </c>
    </row>
    <row r="410" spans="1:4">
      <c r="A410" s="155" t="s">
        <v>324</v>
      </c>
      <c r="B410" s="211">
        <f>SUM(B411:B413)</f>
        <v>0</v>
      </c>
      <c r="C410" s="211">
        <v>0</v>
      </c>
      <c r="D410" s="269" t="e">
        <f t="shared" si="6"/>
        <v>#DIV/0!</v>
      </c>
    </row>
    <row r="411" spans="1:4">
      <c r="A411" s="155" t="s">
        <v>325</v>
      </c>
      <c r="B411" s="211">
        <v>0</v>
      </c>
      <c r="C411" s="211">
        <v>0</v>
      </c>
      <c r="D411" s="269" t="e">
        <f t="shared" si="6"/>
        <v>#DIV/0!</v>
      </c>
    </row>
    <row r="412" spans="1:4">
      <c r="A412" s="155" t="s">
        <v>326</v>
      </c>
      <c r="B412" s="211">
        <v>0</v>
      </c>
      <c r="C412" s="211">
        <v>0</v>
      </c>
      <c r="D412" s="269" t="e">
        <f t="shared" si="6"/>
        <v>#DIV/0!</v>
      </c>
    </row>
    <row r="413" spans="1:4">
      <c r="A413" s="155" t="s">
        <v>327</v>
      </c>
      <c r="B413" s="211">
        <v>0</v>
      </c>
      <c r="C413" s="211">
        <v>0</v>
      </c>
      <c r="D413" s="269" t="e">
        <f t="shared" si="6"/>
        <v>#DIV/0!</v>
      </c>
    </row>
    <row r="414" spans="1:4">
      <c r="A414" s="155" t="s">
        <v>328</v>
      </c>
      <c r="B414" s="211">
        <f>SUM(B415:B417)</f>
        <v>0</v>
      </c>
      <c r="C414" s="211">
        <v>0</v>
      </c>
      <c r="D414" s="269" t="e">
        <f t="shared" si="6"/>
        <v>#DIV/0!</v>
      </c>
    </row>
    <row r="415" spans="1:4">
      <c r="A415" s="155" t="s">
        <v>329</v>
      </c>
      <c r="B415" s="211">
        <v>0</v>
      </c>
      <c r="C415" s="211">
        <v>0</v>
      </c>
      <c r="D415" s="269" t="e">
        <f t="shared" si="6"/>
        <v>#DIV/0!</v>
      </c>
    </row>
    <row r="416" spans="1:4">
      <c r="A416" s="155" t="s">
        <v>330</v>
      </c>
      <c r="B416" s="211">
        <v>0</v>
      </c>
      <c r="C416" s="211">
        <v>0</v>
      </c>
      <c r="D416" s="269" t="e">
        <f t="shared" si="6"/>
        <v>#DIV/0!</v>
      </c>
    </row>
    <row r="417" spans="1:4">
      <c r="A417" s="155" t="s">
        <v>331</v>
      </c>
      <c r="B417" s="211">
        <v>0</v>
      </c>
      <c r="C417" s="211">
        <v>0</v>
      </c>
      <c r="D417" s="269" t="e">
        <f t="shared" si="6"/>
        <v>#DIV/0!</v>
      </c>
    </row>
    <row r="418" spans="1:4">
      <c r="A418" s="155" t="s">
        <v>332</v>
      </c>
      <c r="B418" s="211">
        <f>SUM(B419:B421)</f>
        <v>15</v>
      </c>
      <c r="C418" s="211">
        <f>SUM(C419:C421)</f>
        <v>17</v>
      </c>
      <c r="D418" s="269">
        <f t="shared" si="6"/>
        <v>1.13333333333333</v>
      </c>
    </row>
    <row r="419" spans="1:4">
      <c r="A419" s="155" t="s">
        <v>333</v>
      </c>
      <c r="B419" s="211">
        <v>0</v>
      </c>
      <c r="C419" s="211">
        <v>0</v>
      </c>
      <c r="D419" s="269" t="e">
        <f t="shared" si="6"/>
        <v>#DIV/0!</v>
      </c>
    </row>
    <row r="420" spans="1:4">
      <c r="A420" s="155" t="s">
        <v>334</v>
      </c>
      <c r="B420" s="211">
        <v>15</v>
      </c>
      <c r="C420" s="211">
        <v>17</v>
      </c>
      <c r="D420" s="269">
        <f t="shared" si="6"/>
        <v>1.13333333333333</v>
      </c>
    </row>
    <row r="421" spans="1:4">
      <c r="A421" s="155" t="s">
        <v>335</v>
      </c>
      <c r="B421" s="211">
        <v>0</v>
      </c>
      <c r="C421" s="211">
        <v>0</v>
      </c>
      <c r="D421" s="269" t="e">
        <f t="shared" si="6"/>
        <v>#DIV/0!</v>
      </c>
    </row>
    <row r="422" spans="1:4">
      <c r="A422" s="155" t="s">
        <v>336</v>
      </c>
      <c r="B422" s="211">
        <f>SUM(B423:B427)</f>
        <v>0</v>
      </c>
      <c r="C422" s="211">
        <v>0</v>
      </c>
      <c r="D422" s="269" t="e">
        <f t="shared" si="6"/>
        <v>#DIV/0!</v>
      </c>
    </row>
    <row r="423" spans="1:4">
      <c r="A423" s="155" t="s">
        <v>337</v>
      </c>
      <c r="B423" s="211">
        <v>0</v>
      </c>
      <c r="C423" s="211">
        <v>0</v>
      </c>
      <c r="D423" s="269" t="e">
        <f t="shared" si="6"/>
        <v>#DIV/0!</v>
      </c>
    </row>
    <row r="424" spans="1:4">
      <c r="A424" s="155" t="s">
        <v>338</v>
      </c>
      <c r="B424" s="211">
        <v>0</v>
      </c>
      <c r="C424" s="211">
        <v>0</v>
      </c>
      <c r="D424" s="269" t="e">
        <f t="shared" si="6"/>
        <v>#DIV/0!</v>
      </c>
    </row>
    <row r="425" spans="1:4">
      <c r="A425" s="155" t="s">
        <v>339</v>
      </c>
      <c r="B425" s="211">
        <v>0</v>
      </c>
      <c r="C425" s="211">
        <v>0</v>
      </c>
      <c r="D425" s="269" t="e">
        <f t="shared" si="6"/>
        <v>#DIV/0!</v>
      </c>
    </row>
    <row r="426" spans="1:4">
      <c r="A426" s="155" t="s">
        <v>340</v>
      </c>
      <c r="B426" s="211">
        <v>0</v>
      </c>
      <c r="C426" s="211">
        <v>0</v>
      </c>
      <c r="D426" s="269" t="e">
        <f t="shared" si="6"/>
        <v>#DIV/0!</v>
      </c>
    </row>
    <row r="427" spans="1:4">
      <c r="A427" s="155" t="s">
        <v>341</v>
      </c>
      <c r="B427" s="211">
        <v>0</v>
      </c>
      <c r="C427" s="211">
        <v>0</v>
      </c>
      <c r="D427" s="269" t="e">
        <f t="shared" si="6"/>
        <v>#DIV/0!</v>
      </c>
    </row>
    <row r="428" spans="1:4">
      <c r="A428" s="155" t="s">
        <v>342</v>
      </c>
      <c r="B428" s="211">
        <f>SUM(B429:B434)</f>
        <v>1063</v>
      </c>
      <c r="C428" s="211">
        <f>SUM(C429:C434)</f>
        <v>1169</v>
      </c>
      <c r="D428" s="269">
        <f t="shared" si="6"/>
        <v>1.0997177798683</v>
      </c>
    </row>
    <row r="429" spans="1:4">
      <c r="A429" s="155" t="s">
        <v>343</v>
      </c>
      <c r="B429" s="211">
        <v>0</v>
      </c>
      <c r="C429" s="211">
        <v>0</v>
      </c>
      <c r="D429" s="269" t="e">
        <f t="shared" si="6"/>
        <v>#DIV/0!</v>
      </c>
    </row>
    <row r="430" spans="1:4">
      <c r="A430" s="155" t="s">
        <v>344</v>
      </c>
      <c r="B430" s="211">
        <v>0</v>
      </c>
      <c r="C430" s="211">
        <v>0</v>
      </c>
      <c r="D430" s="269" t="e">
        <f t="shared" si="6"/>
        <v>#DIV/0!</v>
      </c>
    </row>
    <row r="431" spans="1:4">
      <c r="A431" s="155" t="s">
        <v>345</v>
      </c>
      <c r="B431" s="211">
        <v>0</v>
      </c>
      <c r="C431" s="211">
        <v>0</v>
      </c>
      <c r="D431" s="269" t="e">
        <f t="shared" si="6"/>
        <v>#DIV/0!</v>
      </c>
    </row>
    <row r="432" spans="1:4">
      <c r="A432" s="155" t="s">
        <v>346</v>
      </c>
      <c r="B432" s="211">
        <v>0</v>
      </c>
      <c r="C432" s="211">
        <v>0</v>
      </c>
      <c r="D432" s="269" t="e">
        <f t="shared" si="6"/>
        <v>#DIV/0!</v>
      </c>
    </row>
    <row r="433" spans="1:4">
      <c r="A433" s="155" t="s">
        <v>347</v>
      </c>
      <c r="B433" s="211">
        <v>0</v>
      </c>
      <c r="C433" s="211">
        <v>0</v>
      </c>
      <c r="D433" s="269" t="e">
        <f t="shared" si="6"/>
        <v>#DIV/0!</v>
      </c>
    </row>
    <row r="434" spans="1:4">
      <c r="A434" s="155" t="s">
        <v>348</v>
      </c>
      <c r="B434" s="211">
        <v>1063</v>
      </c>
      <c r="C434" s="211">
        <v>1169</v>
      </c>
      <c r="D434" s="269">
        <f t="shared" si="6"/>
        <v>1.0997177798683</v>
      </c>
    </row>
    <row r="435" spans="1:4">
      <c r="A435" s="155" t="s">
        <v>349</v>
      </c>
      <c r="B435" s="211">
        <f>B436</f>
        <v>684</v>
      </c>
      <c r="C435" s="211">
        <f>C436</f>
        <v>752</v>
      </c>
      <c r="D435" s="269">
        <f t="shared" si="6"/>
        <v>1.09941520467836</v>
      </c>
    </row>
    <row r="436" spans="1:4">
      <c r="A436" s="155" t="s">
        <v>350</v>
      </c>
      <c r="B436" s="211">
        <v>684</v>
      </c>
      <c r="C436" s="211">
        <v>752</v>
      </c>
      <c r="D436" s="269">
        <f t="shared" si="6"/>
        <v>1.09941520467836</v>
      </c>
    </row>
    <row r="437" spans="1:4">
      <c r="A437" s="155" t="s">
        <v>351</v>
      </c>
      <c r="B437" s="211">
        <f>SUM(B438,B443,B452,B458,B463,B468,B473,B480,B484,B488)</f>
        <v>2339</v>
      </c>
      <c r="C437" s="211">
        <f>SUM(C438,C443,C452,C458,C463,C468,C473,C480,C484,C488)</f>
        <v>2574</v>
      </c>
      <c r="D437" s="269">
        <f t="shared" si="6"/>
        <v>1.1004702864472</v>
      </c>
    </row>
    <row r="438" spans="1:4">
      <c r="A438" s="155" t="s">
        <v>352</v>
      </c>
      <c r="B438" s="211">
        <f>SUM(B439:B442)</f>
        <v>149</v>
      </c>
      <c r="C438" s="211">
        <f>SUM(C439:C442)</f>
        <v>164</v>
      </c>
      <c r="D438" s="269">
        <f t="shared" si="6"/>
        <v>1.1006711409396</v>
      </c>
    </row>
    <row r="439" spans="1:4">
      <c r="A439" s="155" t="s">
        <v>74</v>
      </c>
      <c r="B439" s="211">
        <v>86</v>
      </c>
      <c r="C439" s="211">
        <v>95</v>
      </c>
      <c r="D439" s="269">
        <f t="shared" si="6"/>
        <v>1.1046511627907</v>
      </c>
    </row>
    <row r="440" spans="1:4">
      <c r="A440" s="155" t="s">
        <v>75</v>
      </c>
      <c r="B440" s="211">
        <v>3</v>
      </c>
      <c r="C440" s="211">
        <v>3</v>
      </c>
      <c r="D440" s="269">
        <f t="shared" si="6"/>
        <v>1</v>
      </c>
    </row>
    <row r="441" spans="1:4">
      <c r="A441" s="155" t="s">
        <v>76</v>
      </c>
      <c r="B441" s="211">
        <v>0</v>
      </c>
      <c r="C441" s="211">
        <v>0</v>
      </c>
      <c r="D441" s="269" t="e">
        <f t="shared" si="6"/>
        <v>#DIV/0!</v>
      </c>
    </row>
    <row r="442" spans="1:4">
      <c r="A442" s="155" t="s">
        <v>353</v>
      </c>
      <c r="B442" s="211">
        <v>60</v>
      </c>
      <c r="C442" s="211">
        <v>66</v>
      </c>
      <c r="D442" s="269">
        <f t="shared" si="6"/>
        <v>1.1</v>
      </c>
    </row>
    <row r="443" spans="1:4">
      <c r="A443" s="155" t="s">
        <v>354</v>
      </c>
      <c r="B443" s="211">
        <f>SUM(B444:B451)</f>
        <v>42</v>
      </c>
      <c r="C443" s="211">
        <f>SUM(C444:C451)</f>
        <v>46</v>
      </c>
      <c r="D443" s="269">
        <f t="shared" si="6"/>
        <v>1.0952380952381</v>
      </c>
    </row>
    <row r="444" spans="1:4">
      <c r="A444" s="155" t="s">
        <v>355</v>
      </c>
      <c r="B444" s="211">
        <v>3</v>
      </c>
      <c r="C444" s="211">
        <v>3</v>
      </c>
      <c r="D444" s="269">
        <f t="shared" si="6"/>
        <v>1</v>
      </c>
    </row>
    <row r="445" spans="1:4">
      <c r="A445" s="155" t="s">
        <v>356</v>
      </c>
      <c r="B445" s="211">
        <v>0</v>
      </c>
      <c r="C445" s="211">
        <v>0</v>
      </c>
      <c r="D445" s="269" t="e">
        <f t="shared" si="6"/>
        <v>#DIV/0!</v>
      </c>
    </row>
    <row r="446" spans="1:4">
      <c r="A446" s="155" t="s">
        <v>357</v>
      </c>
      <c r="B446" s="211">
        <v>0</v>
      </c>
      <c r="C446" s="211">
        <v>0</v>
      </c>
      <c r="D446" s="269" t="e">
        <f t="shared" si="6"/>
        <v>#DIV/0!</v>
      </c>
    </row>
    <row r="447" spans="1:4">
      <c r="A447" s="155" t="s">
        <v>358</v>
      </c>
      <c r="B447" s="211">
        <v>0</v>
      </c>
      <c r="C447" s="211">
        <v>0</v>
      </c>
      <c r="D447" s="269" t="e">
        <f t="shared" si="6"/>
        <v>#DIV/0!</v>
      </c>
    </row>
    <row r="448" spans="1:4">
      <c r="A448" s="155" t="s">
        <v>359</v>
      </c>
      <c r="B448" s="211">
        <v>0</v>
      </c>
      <c r="C448" s="211">
        <v>0</v>
      </c>
      <c r="D448" s="269" t="e">
        <f t="shared" si="6"/>
        <v>#DIV/0!</v>
      </c>
    </row>
    <row r="449" spans="1:4">
      <c r="A449" s="155" t="s">
        <v>360</v>
      </c>
      <c r="B449" s="211">
        <v>0</v>
      </c>
      <c r="C449" s="211">
        <v>0</v>
      </c>
      <c r="D449" s="269" t="e">
        <f t="shared" si="6"/>
        <v>#DIV/0!</v>
      </c>
    </row>
    <row r="450" spans="1:4">
      <c r="A450" s="155" t="s">
        <v>361</v>
      </c>
      <c r="B450" s="211">
        <v>0</v>
      </c>
      <c r="C450" s="211">
        <v>0</v>
      </c>
      <c r="D450" s="269" t="e">
        <f t="shared" si="6"/>
        <v>#DIV/0!</v>
      </c>
    </row>
    <row r="451" spans="1:4">
      <c r="A451" s="155" t="s">
        <v>362</v>
      </c>
      <c r="B451" s="211">
        <v>39</v>
      </c>
      <c r="C451" s="211">
        <v>43</v>
      </c>
      <c r="D451" s="269">
        <f t="shared" si="6"/>
        <v>1.1025641025641</v>
      </c>
    </row>
    <row r="452" spans="1:4">
      <c r="A452" s="155" t="s">
        <v>363</v>
      </c>
      <c r="B452" s="211">
        <f>SUM(B453:B457)</f>
        <v>0</v>
      </c>
      <c r="C452" s="211">
        <v>0</v>
      </c>
      <c r="D452" s="269" t="e">
        <f t="shared" si="6"/>
        <v>#DIV/0!</v>
      </c>
    </row>
    <row r="453" spans="1:4">
      <c r="A453" s="155" t="s">
        <v>355</v>
      </c>
      <c r="B453" s="211">
        <v>0</v>
      </c>
      <c r="C453" s="211">
        <v>0</v>
      </c>
      <c r="D453" s="269" t="e">
        <f t="shared" si="6"/>
        <v>#DIV/0!</v>
      </c>
    </row>
    <row r="454" spans="1:4">
      <c r="A454" s="155" t="s">
        <v>364</v>
      </c>
      <c r="B454" s="211">
        <v>0</v>
      </c>
      <c r="C454" s="211">
        <v>0</v>
      </c>
      <c r="D454" s="269" t="e">
        <f t="shared" si="6"/>
        <v>#DIV/0!</v>
      </c>
    </row>
    <row r="455" spans="1:4">
      <c r="A455" s="155" t="s">
        <v>365</v>
      </c>
      <c r="B455" s="211">
        <v>0</v>
      </c>
      <c r="C455" s="211">
        <v>0</v>
      </c>
      <c r="D455" s="269" t="e">
        <f t="shared" ref="D455:D518" si="7">C455/B455</f>
        <v>#DIV/0!</v>
      </c>
    </row>
    <row r="456" spans="1:4">
      <c r="A456" s="155" t="s">
        <v>366</v>
      </c>
      <c r="B456" s="211">
        <v>0</v>
      </c>
      <c r="C456" s="211">
        <v>0</v>
      </c>
      <c r="D456" s="269" t="e">
        <f t="shared" si="7"/>
        <v>#DIV/0!</v>
      </c>
    </row>
    <row r="457" spans="1:4">
      <c r="A457" s="155" t="s">
        <v>367</v>
      </c>
      <c r="B457" s="211">
        <v>0</v>
      </c>
      <c r="C457" s="211">
        <v>0</v>
      </c>
      <c r="D457" s="269" t="e">
        <f t="shared" si="7"/>
        <v>#DIV/0!</v>
      </c>
    </row>
    <row r="458" spans="1:4">
      <c r="A458" s="155" t="s">
        <v>368</v>
      </c>
      <c r="B458" s="211">
        <f>SUM(B459:B462)</f>
        <v>80</v>
      </c>
      <c r="C458" s="211">
        <f>SUM(C459:C462)</f>
        <v>88</v>
      </c>
      <c r="D458" s="269">
        <f t="shared" si="7"/>
        <v>1.1</v>
      </c>
    </row>
    <row r="459" spans="1:4">
      <c r="A459" s="155" t="s">
        <v>355</v>
      </c>
      <c r="B459" s="211">
        <v>0</v>
      </c>
      <c r="C459" s="211">
        <v>0</v>
      </c>
      <c r="D459" s="269" t="e">
        <f t="shared" si="7"/>
        <v>#DIV/0!</v>
      </c>
    </row>
    <row r="460" spans="1:4">
      <c r="A460" s="155" t="s">
        <v>369</v>
      </c>
      <c r="B460" s="211">
        <v>80</v>
      </c>
      <c r="C460" s="211">
        <v>88</v>
      </c>
      <c r="D460" s="269">
        <f t="shared" si="7"/>
        <v>1.1</v>
      </c>
    </row>
    <row r="461" spans="1:4">
      <c r="A461" s="155" t="s">
        <v>370</v>
      </c>
      <c r="B461" s="211">
        <v>0</v>
      </c>
      <c r="C461" s="211">
        <v>0</v>
      </c>
      <c r="D461" s="269" t="e">
        <f t="shared" si="7"/>
        <v>#DIV/0!</v>
      </c>
    </row>
    <row r="462" spans="1:4">
      <c r="A462" s="155" t="s">
        <v>371</v>
      </c>
      <c r="B462" s="211">
        <v>0</v>
      </c>
      <c r="C462" s="211">
        <v>0</v>
      </c>
      <c r="D462" s="269" t="e">
        <f t="shared" si="7"/>
        <v>#DIV/0!</v>
      </c>
    </row>
    <row r="463" spans="1:4">
      <c r="A463" s="155" t="s">
        <v>372</v>
      </c>
      <c r="B463" s="211">
        <f>SUM(B464:B467)</f>
        <v>70</v>
      </c>
      <c r="C463" s="211">
        <f>SUM(C464:C467)</f>
        <v>77</v>
      </c>
      <c r="D463" s="269">
        <f t="shared" si="7"/>
        <v>1.1</v>
      </c>
    </row>
    <row r="464" spans="1:4">
      <c r="A464" s="155" t="s">
        <v>355</v>
      </c>
      <c r="B464" s="211">
        <v>68</v>
      </c>
      <c r="C464" s="211">
        <v>75</v>
      </c>
      <c r="D464" s="269">
        <f t="shared" si="7"/>
        <v>1.10294117647059</v>
      </c>
    </row>
    <row r="465" spans="1:4">
      <c r="A465" s="155" t="s">
        <v>373</v>
      </c>
      <c r="B465" s="211">
        <v>0</v>
      </c>
      <c r="C465" s="211">
        <v>0</v>
      </c>
      <c r="D465" s="269" t="e">
        <f t="shared" si="7"/>
        <v>#DIV/0!</v>
      </c>
    </row>
    <row r="466" spans="1:4">
      <c r="A466" s="155" t="s">
        <v>374</v>
      </c>
      <c r="B466" s="211">
        <v>0</v>
      </c>
      <c r="C466" s="211">
        <v>0</v>
      </c>
      <c r="D466" s="269" t="e">
        <f t="shared" si="7"/>
        <v>#DIV/0!</v>
      </c>
    </row>
    <row r="467" spans="1:4">
      <c r="A467" s="155" t="s">
        <v>375</v>
      </c>
      <c r="B467" s="211">
        <v>2</v>
      </c>
      <c r="C467" s="211">
        <v>2</v>
      </c>
      <c r="D467" s="269">
        <f t="shared" si="7"/>
        <v>1</v>
      </c>
    </row>
    <row r="468" spans="1:4">
      <c r="A468" s="155" t="s">
        <v>376</v>
      </c>
      <c r="B468" s="211">
        <f>SUM(B469:B472)</f>
        <v>0</v>
      </c>
      <c r="C468" s="211">
        <v>0</v>
      </c>
      <c r="D468" s="269" t="e">
        <f t="shared" si="7"/>
        <v>#DIV/0!</v>
      </c>
    </row>
    <row r="469" spans="1:4">
      <c r="A469" s="155" t="s">
        <v>377</v>
      </c>
      <c r="B469" s="211">
        <v>0</v>
      </c>
      <c r="C469" s="211">
        <v>0</v>
      </c>
      <c r="D469" s="269" t="e">
        <f t="shared" si="7"/>
        <v>#DIV/0!</v>
      </c>
    </row>
    <row r="470" spans="1:4">
      <c r="A470" s="155" t="s">
        <v>378</v>
      </c>
      <c r="B470" s="211">
        <v>0</v>
      </c>
      <c r="C470" s="211">
        <v>0</v>
      </c>
      <c r="D470" s="269" t="e">
        <f t="shared" si="7"/>
        <v>#DIV/0!</v>
      </c>
    </row>
    <row r="471" spans="1:4">
      <c r="A471" s="155" t="s">
        <v>379</v>
      </c>
      <c r="B471" s="211">
        <v>0</v>
      </c>
      <c r="C471" s="211">
        <v>0</v>
      </c>
      <c r="D471" s="269" t="e">
        <f t="shared" si="7"/>
        <v>#DIV/0!</v>
      </c>
    </row>
    <row r="472" spans="1:4">
      <c r="A472" s="155" t="s">
        <v>380</v>
      </c>
      <c r="B472" s="211">
        <v>0</v>
      </c>
      <c r="C472" s="211">
        <v>0</v>
      </c>
      <c r="D472" s="269" t="e">
        <f t="shared" si="7"/>
        <v>#DIV/0!</v>
      </c>
    </row>
    <row r="473" spans="1:4">
      <c r="A473" s="155" t="s">
        <v>381</v>
      </c>
      <c r="B473" s="211">
        <f>SUM(B474:B479)</f>
        <v>83</v>
      </c>
      <c r="C473" s="211">
        <f>SUM(C474:C479)</f>
        <v>92</v>
      </c>
      <c r="D473" s="269">
        <f t="shared" si="7"/>
        <v>1.10843373493976</v>
      </c>
    </row>
    <row r="474" spans="1:4">
      <c r="A474" s="155" t="s">
        <v>355</v>
      </c>
      <c r="B474" s="211">
        <v>77</v>
      </c>
      <c r="C474" s="211">
        <v>85</v>
      </c>
      <c r="D474" s="269">
        <f t="shared" si="7"/>
        <v>1.1038961038961</v>
      </c>
    </row>
    <row r="475" spans="1:4">
      <c r="A475" s="155" t="s">
        <v>382</v>
      </c>
      <c r="B475" s="211">
        <v>0</v>
      </c>
      <c r="C475" s="211">
        <v>0</v>
      </c>
      <c r="D475" s="269" t="e">
        <f t="shared" si="7"/>
        <v>#DIV/0!</v>
      </c>
    </row>
    <row r="476" spans="1:4">
      <c r="A476" s="155" t="s">
        <v>383</v>
      </c>
      <c r="B476" s="211">
        <v>0</v>
      </c>
      <c r="C476" s="211">
        <v>0</v>
      </c>
      <c r="D476" s="269" t="e">
        <f t="shared" si="7"/>
        <v>#DIV/0!</v>
      </c>
    </row>
    <row r="477" spans="1:4">
      <c r="A477" s="155" t="s">
        <v>384</v>
      </c>
      <c r="B477" s="211">
        <v>0</v>
      </c>
      <c r="C477" s="211">
        <v>0</v>
      </c>
      <c r="D477" s="269" t="e">
        <f t="shared" si="7"/>
        <v>#DIV/0!</v>
      </c>
    </row>
    <row r="478" spans="1:4">
      <c r="A478" s="155" t="s">
        <v>385</v>
      </c>
      <c r="B478" s="211">
        <v>0</v>
      </c>
      <c r="C478" s="211">
        <v>0</v>
      </c>
      <c r="D478" s="269" t="e">
        <f t="shared" si="7"/>
        <v>#DIV/0!</v>
      </c>
    </row>
    <row r="479" spans="1:4">
      <c r="A479" s="155" t="s">
        <v>386</v>
      </c>
      <c r="B479" s="211">
        <v>6</v>
      </c>
      <c r="C479" s="211">
        <v>7</v>
      </c>
      <c r="D479" s="269">
        <f t="shared" si="7"/>
        <v>1.16666666666667</v>
      </c>
    </row>
    <row r="480" spans="1:4">
      <c r="A480" s="155" t="s">
        <v>387</v>
      </c>
      <c r="B480" s="211">
        <f>SUM(B481:B483)</f>
        <v>0</v>
      </c>
      <c r="C480" s="211">
        <v>0</v>
      </c>
      <c r="D480" s="269" t="e">
        <f t="shared" si="7"/>
        <v>#DIV/0!</v>
      </c>
    </row>
    <row r="481" spans="1:4">
      <c r="A481" s="155" t="s">
        <v>388</v>
      </c>
      <c r="B481" s="211">
        <v>0</v>
      </c>
      <c r="C481" s="211">
        <v>0</v>
      </c>
      <c r="D481" s="269" t="e">
        <f t="shared" si="7"/>
        <v>#DIV/0!</v>
      </c>
    </row>
    <row r="482" spans="1:4">
      <c r="A482" s="155" t="s">
        <v>389</v>
      </c>
      <c r="B482" s="211">
        <v>0</v>
      </c>
      <c r="C482" s="211">
        <v>0</v>
      </c>
      <c r="D482" s="269" t="e">
        <f t="shared" si="7"/>
        <v>#DIV/0!</v>
      </c>
    </row>
    <row r="483" spans="1:4">
      <c r="A483" s="155" t="s">
        <v>390</v>
      </c>
      <c r="B483" s="211">
        <v>0</v>
      </c>
      <c r="C483" s="211">
        <v>0</v>
      </c>
      <c r="D483" s="269" t="e">
        <f t="shared" si="7"/>
        <v>#DIV/0!</v>
      </c>
    </row>
    <row r="484" spans="1:4">
      <c r="A484" s="155" t="s">
        <v>391</v>
      </c>
      <c r="B484" s="211">
        <f>SUM(B485:B487)</f>
        <v>0</v>
      </c>
      <c r="C484" s="211">
        <v>0</v>
      </c>
      <c r="D484" s="269" t="e">
        <f t="shared" si="7"/>
        <v>#DIV/0!</v>
      </c>
    </row>
    <row r="485" spans="1:4">
      <c r="A485" s="155" t="s">
        <v>392</v>
      </c>
      <c r="B485" s="211">
        <v>0</v>
      </c>
      <c r="C485" s="211">
        <v>0</v>
      </c>
      <c r="D485" s="269" t="e">
        <f t="shared" si="7"/>
        <v>#DIV/0!</v>
      </c>
    </row>
    <row r="486" spans="1:4">
      <c r="A486" s="155" t="s">
        <v>393</v>
      </c>
      <c r="B486" s="211">
        <v>0</v>
      </c>
      <c r="C486" s="211">
        <v>0</v>
      </c>
      <c r="D486" s="269" t="e">
        <f t="shared" si="7"/>
        <v>#DIV/0!</v>
      </c>
    </row>
    <row r="487" spans="1:4">
      <c r="A487" s="155" t="s">
        <v>394</v>
      </c>
      <c r="B487" s="211">
        <v>0</v>
      </c>
      <c r="C487" s="211">
        <v>0</v>
      </c>
      <c r="D487" s="269" t="e">
        <f t="shared" si="7"/>
        <v>#DIV/0!</v>
      </c>
    </row>
    <row r="488" spans="1:4">
      <c r="A488" s="155" t="s">
        <v>395</v>
      </c>
      <c r="B488" s="211">
        <f>SUM(B489:B492)</f>
        <v>1915</v>
      </c>
      <c r="C488" s="211">
        <f>SUM(C489:C492)</f>
        <v>2107</v>
      </c>
      <c r="D488" s="269">
        <f t="shared" si="7"/>
        <v>1.10026109660574</v>
      </c>
    </row>
    <row r="489" spans="1:4">
      <c r="A489" s="155" t="s">
        <v>396</v>
      </c>
      <c r="B489" s="211">
        <v>0</v>
      </c>
      <c r="C489" s="211">
        <v>0</v>
      </c>
      <c r="D489" s="269" t="e">
        <f t="shared" si="7"/>
        <v>#DIV/0!</v>
      </c>
    </row>
    <row r="490" spans="1:4">
      <c r="A490" s="155" t="s">
        <v>397</v>
      </c>
      <c r="B490" s="211">
        <v>0</v>
      </c>
      <c r="C490" s="211">
        <v>0</v>
      </c>
      <c r="D490" s="269" t="e">
        <f t="shared" si="7"/>
        <v>#DIV/0!</v>
      </c>
    </row>
    <row r="491" spans="1:4">
      <c r="A491" s="155" t="s">
        <v>398</v>
      </c>
      <c r="B491" s="211">
        <v>0</v>
      </c>
      <c r="C491" s="211">
        <v>0</v>
      </c>
      <c r="D491" s="269" t="e">
        <f t="shared" si="7"/>
        <v>#DIV/0!</v>
      </c>
    </row>
    <row r="492" spans="1:4">
      <c r="A492" s="155" t="s">
        <v>399</v>
      </c>
      <c r="B492" s="211">
        <v>1915</v>
      </c>
      <c r="C492" s="211">
        <v>2107</v>
      </c>
      <c r="D492" s="269">
        <f t="shared" si="7"/>
        <v>1.10026109660574</v>
      </c>
    </row>
    <row r="493" spans="1:4">
      <c r="A493" s="155" t="s">
        <v>400</v>
      </c>
      <c r="B493" s="211">
        <f>SUM(B494,B510,B518,B529,B538,B546)</f>
        <v>1883</v>
      </c>
      <c r="C493" s="211">
        <f>SUM(C494,C510,C518,C529,C538,C546)</f>
        <v>2070</v>
      </c>
      <c r="D493" s="269">
        <f t="shared" si="7"/>
        <v>1.09930961232076</v>
      </c>
    </row>
    <row r="494" spans="1:4">
      <c r="A494" s="155" t="s">
        <v>401</v>
      </c>
      <c r="B494" s="211">
        <f>SUM(B495:B509)</f>
        <v>1157</v>
      </c>
      <c r="C494" s="211">
        <f>SUM(C495:C509)</f>
        <v>1272</v>
      </c>
      <c r="D494" s="269">
        <f t="shared" si="7"/>
        <v>1.09939498703544</v>
      </c>
    </row>
    <row r="495" spans="1:4">
      <c r="A495" s="155" t="s">
        <v>74</v>
      </c>
      <c r="B495" s="211">
        <v>291</v>
      </c>
      <c r="C495" s="211">
        <v>320</v>
      </c>
      <c r="D495" s="269">
        <f t="shared" si="7"/>
        <v>1.09965635738832</v>
      </c>
    </row>
    <row r="496" spans="1:4">
      <c r="A496" s="155" t="s">
        <v>75</v>
      </c>
      <c r="B496" s="211">
        <v>53</v>
      </c>
      <c r="C496" s="211">
        <v>58</v>
      </c>
      <c r="D496" s="269">
        <f t="shared" si="7"/>
        <v>1.09433962264151</v>
      </c>
    </row>
    <row r="497" spans="1:4">
      <c r="A497" s="155" t="s">
        <v>76</v>
      </c>
      <c r="B497" s="211">
        <v>0</v>
      </c>
      <c r="C497" s="211">
        <v>0</v>
      </c>
      <c r="D497" s="269" t="e">
        <f t="shared" si="7"/>
        <v>#DIV/0!</v>
      </c>
    </row>
    <row r="498" spans="1:4">
      <c r="A498" s="155" t="s">
        <v>402</v>
      </c>
      <c r="B498" s="211">
        <v>0</v>
      </c>
      <c r="C498" s="211">
        <v>0</v>
      </c>
      <c r="D498" s="269" t="e">
        <f t="shared" si="7"/>
        <v>#DIV/0!</v>
      </c>
    </row>
    <row r="499" spans="1:4">
      <c r="A499" s="155" t="s">
        <v>403</v>
      </c>
      <c r="B499" s="211">
        <v>0</v>
      </c>
      <c r="C499" s="211">
        <v>0</v>
      </c>
      <c r="D499" s="269" t="e">
        <f t="shared" si="7"/>
        <v>#DIV/0!</v>
      </c>
    </row>
    <row r="500" spans="1:4">
      <c r="A500" s="155" t="s">
        <v>404</v>
      </c>
      <c r="B500" s="211">
        <v>0</v>
      </c>
      <c r="C500" s="211">
        <v>0</v>
      </c>
      <c r="D500" s="269" t="e">
        <f t="shared" si="7"/>
        <v>#DIV/0!</v>
      </c>
    </row>
    <row r="501" spans="1:4">
      <c r="A501" s="155" t="s">
        <v>405</v>
      </c>
      <c r="B501" s="211">
        <v>0</v>
      </c>
      <c r="C501" s="211">
        <v>0</v>
      </c>
      <c r="D501" s="269" t="e">
        <f t="shared" si="7"/>
        <v>#DIV/0!</v>
      </c>
    </row>
    <row r="502" spans="1:4">
      <c r="A502" s="155" t="s">
        <v>406</v>
      </c>
      <c r="B502" s="211">
        <v>31</v>
      </c>
      <c r="C502" s="211">
        <v>34</v>
      </c>
      <c r="D502" s="269">
        <f t="shared" si="7"/>
        <v>1.09677419354839</v>
      </c>
    </row>
    <row r="503" spans="1:4">
      <c r="A503" s="155" t="s">
        <v>407</v>
      </c>
      <c r="B503" s="211">
        <v>12</v>
      </c>
      <c r="C503" s="211">
        <v>13</v>
      </c>
      <c r="D503" s="269">
        <f t="shared" si="7"/>
        <v>1.08333333333333</v>
      </c>
    </row>
    <row r="504" spans="1:4">
      <c r="A504" s="155" t="s">
        <v>408</v>
      </c>
      <c r="B504" s="211">
        <v>0</v>
      </c>
      <c r="C504" s="211">
        <v>0</v>
      </c>
      <c r="D504" s="269" t="e">
        <f t="shared" si="7"/>
        <v>#DIV/0!</v>
      </c>
    </row>
    <row r="505" spans="1:4">
      <c r="A505" s="155" t="s">
        <v>409</v>
      </c>
      <c r="B505" s="211">
        <v>1</v>
      </c>
      <c r="C505" s="211">
        <v>1</v>
      </c>
      <c r="D505" s="269">
        <f t="shared" si="7"/>
        <v>1</v>
      </c>
    </row>
    <row r="506" spans="1:4">
      <c r="A506" s="155" t="s">
        <v>410</v>
      </c>
      <c r="B506" s="211">
        <v>0</v>
      </c>
      <c r="C506" s="211">
        <v>0</v>
      </c>
      <c r="D506" s="269" t="e">
        <f t="shared" si="7"/>
        <v>#DIV/0!</v>
      </c>
    </row>
    <row r="507" spans="1:4">
      <c r="A507" s="155" t="s">
        <v>411</v>
      </c>
      <c r="B507" s="211">
        <v>0</v>
      </c>
      <c r="C507" s="211">
        <v>0</v>
      </c>
      <c r="D507" s="269" t="e">
        <f t="shared" si="7"/>
        <v>#DIV/0!</v>
      </c>
    </row>
    <row r="508" spans="1:4">
      <c r="A508" s="155" t="s">
        <v>412</v>
      </c>
      <c r="B508" s="211">
        <v>0</v>
      </c>
      <c r="C508" s="211">
        <v>0</v>
      </c>
      <c r="D508" s="269" t="e">
        <f t="shared" si="7"/>
        <v>#DIV/0!</v>
      </c>
    </row>
    <row r="509" spans="1:4">
      <c r="A509" s="155" t="s">
        <v>413</v>
      </c>
      <c r="B509" s="211">
        <v>769</v>
      </c>
      <c r="C509" s="211">
        <v>846</v>
      </c>
      <c r="D509" s="269">
        <f t="shared" si="7"/>
        <v>1.1001300390117</v>
      </c>
    </row>
    <row r="510" spans="1:4">
      <c r="A510" s="155" t="s">
        <v>414</v>
      </c>
      <c r="B510" s="211">
        <f>SUM(B511:B517)</f>
        <v>0</v>
      </c>
      <c r="C510" s="211">
        <f>SUM(C511:C517)</f>
        <v>0</v>
      </c>
      <c r="D510" s="269" t="e">
        <f t="shared" si="7"/>
        <v>#DIV/0!</v>
      </c>
    </row>
    <row r="511" spans="1:4">
      <c r="A511" s="155" t="s">
        <v>74</v>
      </c>
      <c r="B511" s="211">
        <v>0</v>
      </c>
      <c r="C511" s="211">
        <v>0</v>
      </c>
      <c r="D511" s="269" t="e">
        <f t="shared" si="7"/>
        <v>#DIV/0!</v>
      </c>
    </row>
    <row r="512" spans="1:4">
      <c r="A512" s="155" t="s">
        <v>75</v>
      </c>
      <c r="B512" s="211">
        <v>0</v>
      </c>
      <c r="C512" s="211">
        <v>0</v>
      </c>
      <c r="D512" s="269" t="e">
        <f t="shared" si="7"/>
        <v>#DIV/0!</v>
      </c>
    </row>
    <row r="513" spans="1:4">
      <c r="A513" s="155" t="s">
        <v>76</v>
      </c>
      <c r="B513" s="211">
        <v>0</v>
      </c>
      <c r="C513" s="211">
        <v>0</v>
      </c>
      <c r="D513" s="269" t="e">
        <f t="shared" si="7"/>
        <v>#DIV/0!</v>
      </c>
    </row>
    <row r="514" spans="1:4">
      <c r="A514" s="155" t="s">
        <v>415</v>
      </c>
      <c r="B514" s="211">
        <v>0</v>
      </c>
      <c r="C514" s="211">
        <v>0</v>
      </c>
      <c r="D514" s="269" t="e">
        <f t="shared" si="7"/>
        <v>#DIV/0!</v>
      </c>
    </row>
    <row r="515" spans="1:4">
      <c r="A515" s="155" t="s">
        <v>416</v>
      </c>
      <c r="B515" s="211">
        <v>0</v>
      </c>
      <c r="C515" s="211">
        <v>0</v>
      </c>
      <c r="D515" s="269" t="e">
        <f t="shared" si="7"/>
        <v>#DIV/0!</v>
      </c>
    </row>
    <row r="516" spans="1:4">
      <c r="A516" s="155" t="s">
        <v>417</v>
      </c>
      <c r="B516" s="211">
        <v>0</v>
      </c>
      <c r="C516" s="211">
        <v>0</v>
      </c>
      <c r="D516" s="269" t="e">
        <f t="shared" si="7"/>
        <v>#DIV/0!</v>
      </c>
    </row>
    <row r="517" spans="1:4">
      <c r="A517" s="155" t="s">
        <v>418</v>
      </c>
      <c r="B517" s="211">
        <v>0</v>
      </c>
      <c r="C517" s="211">
        <v>0</v>
      </c>
      <c r="D517" s="269" t="e">
        <f t="shared" si="7"/>
        <v>#DIV/0!</v>
      </c>
    </row>
    <row r="518" spans="1:4">
      <c r="A518" s="155" t="s">
        <v>419</v>
      </c>
      <c r="B518" s="211">
        <f>SUM(B519:B528)</f>
        <v>174</v>
      </c>
      <c r="C518" s="211">
        <f>SUM(C519:C528)</f>
        <v>191</v>
      </c>
      <c r="D518" s="269">
        <f t="shared" si="7"/>
        <v>1.09770114942529</v>
      </c>
    </row>
    <row r="519" spans="1:4">
      <c r="A519" s="155" t="s">
        <v>74</v>
      </c>
      <c r="B519" s="211">
        <v>0</v>
      </c>
      <c r="C519" s="211">
        <v>0</v>
      </c>
      <c r="D519" s="269" t="e">
        <f t="shared" ref="D519:D582" si="8">C519/B519</f>
        <v>#DIV/0!</v>
      </c>
    </row>
    <row r="520" spans="1:4">
      <c r="A520" s="155" t="s">
        <v>75</v>
      </c>
      <c r="B520" s="211">
        <v>0</v>
      </c>
      <c r="C520" s="211">
        <v>0</v>
      </c>
      <c r="D520" s="269" t="e">
        <f t="shared" si="8"/>
        <v>#DIV/0!</v>
      </c>
    </row>
    <row r="521" spans="1:4">
      <c r="A521" s="155" t="s">
        <v>76</v>
      </c>
      <c r="B521" s="211">
        <v>0</v>
      </c>
      <c r="C521" s="211">
        <v>0</v>
      </c>
      <c r="D521" s="269" t="e">
        <f t="shared" si="8"/>
        <v>#DIV/0!</v>
      </c>
    </row>
    <row r="522" spans="1:4">
      <c r="A522" s="155" t="s">
        <v>420</v>
      </c>
      <c r="B522" s="211">
        <v>0</v>
      </c>
      <c r="C522" s="211">
        <v>0</v>
      </c>
      <c r="D522" s="269" t="e">
        <f t="shared" si="8"/>
        <v>#DIV/0!</v>
      </c>
    </row>
    <row r="523" spans="1:4">
      <c r="A523" s="155" t="s">
        <v>421</v>
      </c>
      <c r="B523" s="211">
        <v>0</v>
      </c>
      <c r="C523" s="211">
        <v>0</v>
      </c>
      <c r="D523" s="269" t="e">
        <f t="shared" si="8"/>
        <v>#DIV/0!</v>
      </c>
    </row>
    <row r="524" spans="1:4">
      <c r="A524" s="155" t="s">
        <v>422</v>
      </c>
      <c r="B524" s="211">
        <v>0</v>
      </c>
      <c r="C524" s="211">
        <v>0</v>
      </c>
      <c r="D524" s="269" t="e">
        <f t="shared" si="8"/>
        <v>#DIV/0!</v>
      </c>
    </row>
    <row r="525" spans="1:4">
      <c r="A525" s="155" t="s">
        <v>423</v>
      </c>
      <c r="B525" s="211">
        <v>0</v>
      </c>
      <c r="C525" s="211">
        <v>0</v>
      </c>
      <c r="D525" s="269" t="e">
        <f t="shared" si="8"/>
        <v>#DIV/0!</v>
      </c>
    </row>
    <row r="526" spans="1:4">
      <c r="A526" s="155" t="s">
        <v>424</v>
      </c>
      <c r="B526" s="211">
        <v>171</v>
      </c>
      <c r="C526" s="211">
        <v>188</v>
      </c>
      <c r="D526" s="269">
        <f t="shared" si="8"/>
        <v>1.09941520467836</v>
      </c>
    </row>
    <row r="527" spans="1:4">
      <c r="A527" s="155" t="s">
        <v>425</v>
      </c>
      <c r="B527" s="211">
        <v>0</v>
      </c>
      <c r="C527" s="211">
        <v>0</v>
      </c>
      <c r="D527" s="269" t="e">
        <f t="shared" si="8"/>
        <v>#DIV/0!</v>
      </c>
    </row>
    <row r="528" spans="1:4">
      <c r="A528" s="155" t="s">
        <v>426</v>
      </c>
      <c r="B528" s="211">
        <v>3</v>
      </c>
      <c r="C528" s="211">
        <v>3</v>
      </c>
      <c r="D528" s="269">
        <f t="shared" si="8"/>
        <v>1</v>
      </c>
    </row>
    <row r="529" spans="1:4">
      <c r="A529" s="155" t="s">
        <v>427</v>
      </c>
      <c r="B529" s="211">
        <f>SUM(B530:B537)</f>
        <v>103</v>
      </c>
      <c r="C529" s="211">
        <f>SUM(C530:C537)</f>
        <v>113</v>
      </c>
      <c r="D529" s="269">
        <f t="shared" si="8"/>
        <v>1.09708737864078</v>
      </c>
    </row>
    <row r="530" spans="1:4">
      <c r="A530" s="155" t="s">
        <v>74</v>
      </c>
      <c r="B530" s="211">
        <v>0</v>
      </c>
      <c r="C530" s="211">
        <v>0</v>
      </c>
      <c r="D530" s="269" t="e">
        <f t="shared" si="8"/>
        <v>#DIV/0!</v>
      </c>
    </row>
    <row r="531" spans="1:4">
      <c r="A531" s="155" t="s">
        <v>75</v>
      </c>
      <c r="B531" s="211">
        <v>0</v>
      </c>
      <c r="C531" s="211">
        <v>0</v>
      </c>
      <c r="D531" s="269" t="e">
        <f t="shared" si="8"/>
        <v>#DIV/0!</v>
      </c>
    </row>
    <row r="532" spans="1:4">
      <c r="A532" s="155" t="s">
        <v>76</v>
      </c>
      <c r="B532" s="211">
        <v>0</v>
      </c>
      <c r="C532" s="211">
        <v>0</v>
      </c>
      <c r="D532" s="269" t="e">
        <f t="shared" si="8"/>
        <v>#DIV/0!</v>
      </c>
    </row>
    <row r="533" spans="1:4">
      <c r="A533" s="155" t="s">
        <v>428</v>
      </c>
      <c r="B533" s="211">
        <v>50</v>
      </c>
      <c r="C533" s="211">
        <v>55</v>
      </c>
      <c r="D533" s="269">
        <f t="shared" si="8"/>
        <v>1.1</v>
      </c>
    </row>
    <row r="534" spans="1:4">
      <c r="A534" s="155" t="s">
        <v>429</v>
      </c>
      <c r="B534" s="211">
        <v>0</v>
      </c>
      <c r="C534" s="211">
        <v>0</v>
      </c>
      <c r="D534" s="269" t="e">
        <f t="shared" si="8"/>
        <v>#DIV/0!</v>
      </c>
    </row>
    <row r="535" spans="1:4">
      <c r="A535" s="155" t="s">
        <v>430</v>
      </c>
      <c r="B535" s="211">
        <v>0</v>
      </c>
      <c r="C535" s="211">
        <v>0</v>
      </c>
      <c r="D535" s="269" t="e">
        <f t="shared" si="8"/>
        <v>#DIV/0!</v>
      </c>
    </row>
    <row r="536" spans="1:4">
      <c r="A536" s="155" t="s">
        <v>431</v>
      </c>
      <c r="B536" s="211">
        <v>0</v>
      </c>
      <c r="C536" s="211">
        <v>0</v>
      </c>
      <c r="D536" s="269" t="e">
        <f t="shared" si="8"/>
        <v>#DIV/0!</v>
      </c>
    </row>
    <row r="537" spans="1:4">
      <c r="A537" s="155" t="s">
        <v>432</v>
      </c>
      <c r="B537" s="211">
        <v>53</v>
      </c>
      <c r="C537" s="211">
        <v>58</v>
      </c>
      <c r="D537" s="269">
        <f t="shared" si="8"/>
        <v>1.09433962264151</v>
      </c>
    </row>
    <row r="538" spans="1:4">
      <c r="A538" s="155" t="s">
        <v>433</v>
      </c>
      <c r="B538" s="211">
        <f>SUM(B539:B545)</f>
        <v>396</v>
      </c>
      <c r="C538" s="211">
        <f>SUM(C539:C545)</f>
        <v>436</v>
      </c>
      <c r="D538" s="269">
        <f t="shared" si="8"/>
        <v>1.1010101010101</v>
      </c>
    </row>
    <row r="539" spans="1:4">
      <c r="A539" s="155" t="s">
        <v>74</v>
      </c>
      <c r="B539" s="211">
        <v>97</v>
      </c>
      <c r="C539" s="211">
        <v>107</v>
      </c>
      <c r="D539" s="269">
        <f t="shared" si="8"/>
        <v>1.10309278350515</v>
      </c>
    </row>
    <row r="540" spans="1:4">
      <c r="A540" s="155" t="s">
        <v>75</v>
      </c>
      <c r="B540" s="211">
        <v>0</v>
      </c>
      <c r="C540" s="211">
        <v>0</v>
      </c>
      <c r="D540" s="269" t="e">
        <f t="shared" si="8"/>
        <v>#DIV/0!</v>
      </c>
    </row>
    <row r="541" spans="1:4">
      <c r="A541" s="155" t="s">
        <v>76</v>
      </c>
      <c r="B541" s="211">
        <v>0</v>
      </c>
      <c r="C541" s="211">
        <v>0</v>
      </c>
      <c r="D541" s="269" t="e">
        <f t="shared" si="8"/>
        <v>#DIV/0!</v>
      </c>
    </row>
    <row r="542" spans="1:4">
      <c r="A542" s="155" t="s">
        <v>434</v>
      </c>
      <c r="B542" s="211">
        <v>0</v>
      </c>
      <c r="C542" s="211">
        <v>0</v>
      </c>
      <c r="D542" s="269" t="e">
        <f t="shared" si="8"/>
        <v>#DIV/0!</v>
      </c>
    </row>
    <row r="543" spans="1:4">
      <c r="A543" s="155" t="s">
        <v>435</v>
      </c>
      <c r="B543" s="211">
        <v>0</v>
      </c>
      <c r="C543" s="211">
        <v>0</v>
      </c>
      <c r="D543" s="269" t="e">
        <f t="shared" si="8"/>
        <v>#DIV/0!</v>
      </c>
    </row>
    <row r="544" spans="1:4">
      <c r="A544" s="155" t="s">
        <v>436</v>
      </c>
      <c r="B544" s="211">
        <v>288</v>
      </c>
      <c r="C544" s="211">
        <v>317</v>
      </c>
      <c r="D544" s="269">
        <f t="shared" si="8"/>
        <v>1.10069444444444</v>
      </c>
    </row>
    <row r="545" spans="1:4">
      <c r="A545" s="155" t="s">
        <v>437</v>
      </c>
      <c r="B545" s="211">
        <v>11</v>
      </c>
      <c r="C545" s="211">
        <v>12</v>
      </c>
      <c r="D545" s="269">
        <f t="shared" si="8"/>
        <v>1.09090909090909</v>
      </c>
    </row>
    <row r="546" spans="1:4">
      <c r="A546" s="155" t="s">
        <v>438</v>
      </c>
      <c r="B546" s="211">
        <f>SUM(B547:B549)</f>
        <v>53</v>
      </c>
      <c r="C546" s="211">
        <f>SUM(C547:C549)</f>
        <v>58</v>
      </c>
      <c r="D546" s="269">
        <f t="shared" si="8"/>
        <v>1.09433962264151</v>
      </c>
    </row>
    <row r="547" spans="1:4">
      <c r="A547" s="155" t="s">
        <v>439</v>
      </c>
      <c r="B547" s="211">
        <v>0</v>
      </c>
      <c r="C547" s="211">
        <v>0</v>
      </c>
      <c r="D547" s="269" t="e">
        <f t="shared" si="8"/>
        <v>#DIV/0!</v>
      </c>
    </row>
    <row r="548" spans="1:4">
      <c r="A548" s="155" t="s">
        <v>440</v>
      </c>
      <c r="B548" s="211">
        <v>0</v>
      </c>
      <c r="C548" s="211">
        <v>0</v>
      </c>
      <c r="D548" s="269" t="e">
        <f t="shared" si="8"/>
        <v>#DIV/0!</v>
      </c>
    </row>
    <row r="549" spans="1:4">
      <c r="A549" s="155" t="s">
        <v>441</v>
      </c>
      <c r="B549" s="211">
        <v>53</v>
      </c>
      <c r="C549" s="211">
        <v>58</v>
      </c>
      <c r="D549" s="269">
        <f t="shared" si="8"/>
        <v>1.09433962264151</v>
      </c>
    </row>
    <row r="550" spans="1:4">
      <c r="A550" s="155" t="s">
        <v>442</v>
      </c>
      <c r="B550" s="211">
        <f>SUM(B551,B570,B578,B580,B589,B593,B603,B612,B619,B627,B636,B641,B644,B647,B650,B653,B656,B660,B664,B672,B675)</f>
        <v>29592</v>
      </c>
      <c r="C550" s="211">
        <f>SUM(C551,C570,C578,C580,C589,C593,C603,C612,C619,C627,C636,C641,C644,C647,C650,C653,C656,C660,C664,C672,C675)</f>
        <v>32554</v>
      </c>
      <c r="D550" s="269">
        <f t="shared" si="8"/>
        <v>1.10009462016761</v>
      </c>
    </row>
    <row r="551" spans="1:4">
      <c r="A551" s="155" t="s">
        <v>443</v>
      </c>
      <c r="B551" s="211">
        <f>SUM(B552:B569)</f>
        <v>975</v>
      </c>
      <c r="C551" s="211">
        <f>SUM(C552:C569)</f>
        <v>1073</v>
      </c>
      <c r="D551" s="269">
        <f t="shared" si="8"/>
        <v>1.10051282051282</v>
      </c>
    </row>
    <row r="552" spans="1:4">
      <c r="A552" s="155" t="s">
        <v>74</v>
      </c>
      <c r="B552" s="211">
        <v>469</v>
      </c>
      <c r="C552" s="211">
        <v>516</v>
      </c>
      <c r="D552" s="269">
        <f t="shared" si="8"/>
        <v>1.1002132196162</v>
      </c>
    </row>
    <row r="553" spans="1:4">
      <c r="A553" s="155" t="s">
        <v>75</v>
      </c>
      <c r="B553" s="211">
        <v>0</v>
      </c>
      <c r="C553" s="211">
        <v>0</v>
      </c>
      <c r="D553" s="269" t="e">
        <f t="shared" si="8"/>
        <v>#DIV/0!</v>
      </c>
    </row>
    <row r="554" spans="1:4">
      <c r="A554" s="155" t="s">
        <v>76</v>
      </c>
      <c r="B554" s="211">
        <v>0</v>
      </c>
      <c r="C554" s="211">
        <v>0</v>
      </c>
      <c r="D554" s="269" t="e">
        <f t="shared" si="8"/>
        <v>#DIV/0!</v>
      </c>
    </row>
    <row r="555" spans="1:4">
      <c r="A555" s="155" t="s">
        <v>444</v>
      </c>
      <c r="B555" s="211">
        <v>0</v>
      </c>
      <c r="C555" s="211">
        <v>0</v>
      </c>
      <c r="D555" s="269" t="e">
        <f t="shared" si="8"/>
        <v>#DIV/0!</v>
      </c>
    </row>
    <row r="556" spans="1:4">
      <c r="A556" s="155" t="s">
        <v>445</v>
      </c>
      <c r="B556" s="211">
        <v>0</v>
      </c>
      <c r="C556" s="211">
        <v>0</v>
      </c>
      <c r="D556" s="269" t="e">
        <f t="shared" si="8"/>
        <v>#DIV/0!</v>
      </c>
    </row>
    <row r="557" spans="1:4">
      <c r="A557" s="155" t="s">
        <v>446</v>
      </c>
      <c r="B557" s="211">
        <v>208</v>
      </c>
      <c r="C557" s="211">
        <v>229</v>
      </c>
      <c r="D557" s="269">
        <f t="shared" si="8"/>
        <v>1.10096153846154</v>
      </c>
    </row>
    <row r="558" spans="1:4">
      <c r="A558" s="155" t="s">
        <v>447</v>
      </c>
      <c r="B558" s="211">
        <v>8</v>
      </c>
      <c r="C558" s="211">
        <v>9</v>
      </c>
      <c r="D558" s="269">
        <f t="shared" si="8"/>
        <v>1.125</v>
      </c>
    </row>
    <row r="559" spans="1:4">
      <c r="A559" s="155" t="s">
        <v>115</v>
      </c>
      <c r="B559" s="211">
        <v>0</v>
      </c>
      <c r="C559" s="211">
        <v>0</v>
      </c>
      <c r="D559" s="269" t="e">
        <f t="shared" si="8"/>
        <v>#DIV/0!</v>
      </c>
    </row>
    <row r="560" spans="1:4">
      <c r="A560" s="155" t="s">
        <v>448</v>
      </c>
      <c r="B560" s="211">
        <v>252</v>
      </c>
      <c r="C560" s="211">
        <v>277</v>
      </c>
      <c r="D560" s="269">
        <f t="shared" si="8"/>
        <v>1.09920634920635</v>
      </c>
    </row>
    <row r="561" spans="1:4">
      <c r="A561" s="155" t="s">
        <v>449</v>
      </c>
      <c r="B561" s="211">
        <v>0</v>
      </c>
      <c r="C561" s="211">
        <v>0</v>
      </c>
      <c r="D561" s="269" t="e">
        <f t="shared" si="8"/>
        <v>#DIV/0!</v>
      </c>
    </row>
    <row r="562" spans="1:4">
      <c r="A562" s="155" t="s">
        <v>450</v>
      </c>
      <c r="B562" s="211">
        <v>0</v>
      </c>
      <c r="C562" s="211">
        <v>0</v>
      </c>
      <c r="D562" s="269" t="e">
        <f t="shared" si="8"/>
        <v>#DIV/0!</v>
      </c>
    </row>
    <row r="563" spans="1:4">
      <c r="A563" s="155" t="s">
        <v>451</v>
      </c>
      <c r="B563" s="211">
        <v>0</v>
      </c>
      <c r="C563" s="211">
        <v>0</v>
      </c>
      <c r="D563" s="269" t="e">
        <f t="shared" si="8"/>
        <v>#DIV/0!</v>
      </c>
    </row>
    <row r="564" spans="1:4">
      <c r="A564" s="155" t="s">
        <v>452</v>
      </c>
      <c r="B564" s="211">
        <v>0</v>
      </c>
      <c r="C564" s="211">
        <v>0</v>
      </c>
      <c r="D564" s="269" t="e">
        <f t="shared" si="8"/>
        <v>#DIV/0!</v>
      </c>
    </row>
    <row r="565" spans="1:4">
      <c r="A565" s="155" t="s">
        <v>453</v>
      </c>
      <c r="B565" s="211">
        <v>0</v>
      </c>
      <c r="C565" s="211">
        <v>0</v>
      </c>
      <c r="D565" s="269" t="e">
        <f t="shared" si="8"/>
        <v>#DIV/0!</v>
      </c>
    </row>
    <row r="566" spans="1:4">
      <c r="A566" s="155" t="s">
        <v>454</v>
      </c>
      <c r="B566" s="211">
        <v>0</v>
      </c>
      <c r="C566" s="211">
        <v>0</v>
      </c>
      <c r="D566" s="269" t="e">
        <f t="shared" si="8"/>
        <v>#DIV/0!</v>
      </c>
    </row>
    <row r="567" spans="1:4">
      <c r="A567" s="155" t="s">
        <v>455</v>
      </c>
      <c r="B567" s="211">
        <v>0</v>
      </c>
      <c r="C567" s="211">
        <v>0</v>
      </c>
      <c r="D567" s="269" t="e">
        <f t="shared" si="8"/>
        <v>#DIV/0!</v>
      </c>
    </row>
    <row r="568" spans="1:4">
      <c r="A568" s="155" t="s">
        <v>83</v>
      </c>
      <c r="B568" s="211">
        <v>0</v>
      </c>
      <c r="C568" s="211">
        <v>0</v>
      </c>
      <c r="D568" s="269" t="e">
        <f t="shared" si="8"/>
        <v>#DIV/0!</v>
      </c>
    </row>
    <row r="569" spans="1:4">
      <c r="A569" s="155" t="s">
        <v>456</v>
      </c>
      <c r="B569" s="211">
        <v>38</v>
      </c>
      <c r="C569" s="211">
        <v>42</v>
      </c>
      <c r="D569" s="269">
        <f t="shared" si="8"/>
        <v>1.10526315789474</v>
      </c>
    </row>
    <row r="570" spans="1:4">
      <c r="A570" s="155" t="s">
        <v>457</v>
      </c>
      <c r="B570" s="211">
        <f>SUM(B571:B577)</f>
        <v>343</v>
      </c>
      <c r="C570" s="211">
        <f>SUM(C571:C577)</f>
        <v>377</v>
      </c>
      <c r="D570" s="269">
        <f t="shared" si="8"/>
        <v>1.09912536443149</v>
      </c>
    </row>
    <row r="571" spans="1:4">
      <c r="A571" s="155" t="s">
        <v>74</v>
      </c>
      <c r="B571" s="211">
        <v>253</v>
      </c>
      <c r="C571" s="211">
        <v>278</v>
      </c>
      <c r="D571" s="269">
        <f t="shared" si="8"/>
        <v>1.09881422924901</v>
      </c>
    </row>
    <row r="572" spans="1:4">
      <c r="A572" s="155" t="s">
        <v>75</v>
      </c>
      <c r="B572" s="211">
        <v>30</v>
      </c>
      <c r="C572" s="211">
        <v>33</v>
      </c>
      <c r="D572" s="269">
        <f t="shared" si="8"/>
        <v>1.1</v>
      </c>
    </row>
    <row r="573" spans="1:4">
      <c r="A573" s="155" t="s">
        <v>76</v>
      </c>
      <c r="B573" s="211">
        <v>0</v>
      </c>
      <c r="C573" s="211">
        <v>0</v>
      </c>
      <c r="D573" s="269" t="e">
        <f t="shared" si="8"/>
        <v>#DIV/0!</v>
      </c>
    </row>
    <row r="574" spans="1:4">
      <c r="A574" s="155" t="s">
        <v>458</v>
      </c>
      <c r="B574" s="211">
        <v>0</v>
      </c>
      <c r="C574" s="211">
        <v>0</v>
      </c>
      <c r="D574" s="269" t="e">
        <f t="shared" si="8"/>
        <v>#DIV/0!</v>
      </c>
    </row>
    <row r="575" spans="1:4">
      <c r="A575" s="155" t="s">
        <v>459</v>
      </c>
      <c r="B575" s="211">
        <v>0</v>
      </c>
      <c r="C575" s="211">
        <v>0</v>
      </c>
      <c r="D575" s="269" t="e">
        <f t="shared" si="8"/>
        <v>#DIV/0!</v>
      </c>
    </row>
    <row r="576" spans="1:4">
      <c r="A576" s="155" t="s">
        <v>460</v>
      </c>
      <c r="B576" s="211">
        <v>16</v>
      </c>
      <c r="C576" s="211">
        <v>18</v>
      </c>
      <c r="D576" s="269">
        <f t="shared" si="8"/>
        <v>1.125</v>
      </c>
    </row>
    <row r="577" spans="1:4">
      <c r="A577" s="155" t="s">
        <v>461</v>
      </c>
      <c r="B577" s="211">
        <v>44</v>
      </c>
      <c r="C577" s="211">
        <v>48</v>
      </c>
      <c r="D577" s="269">
        <f t="shared" si="8"/>
        <v>1.09090909090909</v>
      </c>
    </row>
    <row r="578" spans="1:4">
      <c r="A578" s="155" t="s">
        <v>462</v>
      </c>
      <c r="B578" s="211">
        <f>B579</f>
        <v>0</v>
      </c>
      <c r="C578" s="211">
        <f>C579</f>
        <v>0</v>
      </c>
      <c r="D578" s="269" t="e">
        <f t="shared" si="8"/>
        <v>#DIV/0!</v>
      </c>
    </row>
    <row r="579" spans="1:4">
      <c r="A579" s="155" t="s">
        <v>463</v>
      </c>
      <c r="B579" s="211">
        <v>0</v>
      </c>
      <c r="C579" s="211">
        <v>0</v>
      </c>
      <c r="D579" s="269" t="e">
        <f t="shared" si="8"/>
        <v>#DIV/0!</v>
      </c>
    </row>
    <row r="580" spans="1:4">
      <c r="A580" s="155" t="s">
        <v>464</v>
      </c>
      <c r="B580" s="211">
        <f>SUM(B581:B588)</f>
        <v>12329</v>
      </c>
      <c r="C580" s="211">
        <f>SUM(C581:C588)</f>
        <v>13562</v>
      </c>
      <c r="D580" s="269">
        <f t="shared" si="8"/>
        <v>1.1000081109579</v>
      </c>
    </row>
    <row r="581" spans="1:4">
      <c r="A581" s="155" t="s">
        <v>465</v>
      </c>
      <c r="B581" s="211">
        <v>840</v>
      </c>
      <c r="C581" s="211">
        <v>924</v>
      </c>
      <c r="D581" s="269">
        <f t="shared" si="8"/>
        <v>1.1</v>
      </c>
    </row>
    <row r="582" spans="1:4">
      <c r="A582" s="155" t="s">
        <v>466</v>
      </c>
      <c r="B582" s="211">
        <v>2445</v>
      </c>
      <c r="C582" s="211">
        <v>2690</v>
      </c>
      <c r="D582" s="269">
        <f t="shared" si="8"/>
        <v>1.10020449897751</v>
      </c>
    </row>
    <row r="583" spans="1:4">
      <c r="A583" s="155" t="s">
        <v>467</v>
      </c>
      <c r="B583" s="211">
        <v>0</v>
      </c>
      <c r="C583" s="211">
        <v>0</v>
      </c>
      <c r="D583" s="269" t="e">
        <f t="shared" ref="D583:D646" si="9">C583/B583</f>
        <v>#DIV/0!</v>
      </c>
    </row>
    <row r="584" spans="1:4">
      <c r="A584" s="155" t="s">
        <v>468</v>
      </c>
      <c r="B584" s="211">
        <v>2581</v>
      </c>
      <c r="C584" s="211">
        <v>2839</v>
      </c>
      <c r="D584" s="269">
        <f t="shared" si="9"/>
        <v>1.09996125532739</v>
      </c>
    </row>
    <row r="585" spans="1:4">
      <c r="A585" s="155" t="s">
        <v>469</v>
      </c>
      <c r="B585" s="211"/>
      <c r="C585" s="211">
        <v>0</v>
      </c>
      <c r="D585" s="269" t="e">
        <f t="shared" si="9"/>
        <v>#DIV/0!</v>
      </c>
    </row>
    <row r="586" spans="1:4">
      <c r="A586" s="155" t="s">
        <v>470</v>
      </c>
      <c r="B586" s="211">
        <v>5819</v>
      </c>
      <c r="C586" s="211">
        <v>6401</v>
      </c>
      <c r="D586" s="269">
        <f t="shared" si="9"/>
        <v>1.10001718508335</v>
      </c>
    </row>
    <row r="587" spans="1:4">
      <c r="A587" s="155" t="s">
        <v>471</v>
      </c>
      <c r="B587" s="211">
        <v>550</v>
      </c>
      <c r="C587" s="211">
        <v>605</v>
      </c>
      <c r="D587" s="269">
        <f t="shared" si="9"/>
        <v>1.1</v>
      </c>
    </row>
    <row r="588" spans="1:4">
      <c r="A588" s="155" t="s">
        <v>472</v>
      </c>
      <c r="B588" s="211">
        <v>94</v>
      </c>
      <c r="C588" s="211">
        <v>103</v>
      </c>
      <c r="D588" s="269">
        <f t="shared" si="9"/>
        <v>1.09574468085106</v>
      </c>
    </row>
    <row r="589" spans="1:4">
      <c r="A589" s="155" t="s">
        <v>473</v>
      </c>
      <c r="B589" s="211">
        <f>SUM(B590:B592)</f>
        <v>0</v>
      </c>
      <c r="C589" s="211">
        <f>SUM(C590:C592)</f>
        <v>0</v>
      </c>
      <c r="D589" s="269" t="e">
        <f t="shared" si="9"/>
        <v>#DIV/0!</v>
      </c>
    </row>
    <row r="590" spans="1:4">
      <c r="A590" s="155" t="s">
        <v>474</v>
      </c>
      <c r="B590" s="211">
        <v>0</v>
      </c>
      <c r="C590" s="211">
        <v>0</v>
      </c>
      <c r="D590" s="269" t="e">
        <f t="shared" si="9"/>
        <v>#DIV/0!</v>
      </c>
    </row>
    <row r="591" spans="1:4">
      <c r="A591" s="155" t="s">
        <v>475</v>
      </c>
      <c r="B591" s="211">
        <v>0</v>
      </c>
      <c r="C591" s="211">
        <v>0</v>
      </c>
      <c r="D591" s="269" t="e">
        <f t="shared" si="9"/>
        <v>#DIV/0!</v>
      </c>
    </row>
    <row r="592" spans="1:4">
      <c r="A592" s="155" t="s">
        <v>476</v>
      </c>
      <c r="B592" s="211">
        <v>0</v>
      </c>
      <c r="C592" s="211">
        <v>0</v>
      </c>
      <c r="D592" s="269" t="e">
        <f t="shared" si="9"/>
        <v>#DIV/0!</v>
      </c>
    </row>
    <row r="593" spans="1:4">
      <c r="A593" s="155" t="s">
        <v>477</v>
      </c>
      <c r="B593" s="211">
        <f>SUM(B594:B602)</f>
        <v>1245</v>
      </c>
      <c r="C593" s="211">
        <f>SUM(C594:C602)</f>
        <v>1370</v>
      </c>
      <c r="D593" s="269">
        <f t="shared" si="9"/>
        <v>1.1004016064257</v>
      </c>
    </row>
    <row r="594" spans="1:4">
      <c r="A594" s="155" t="s">
        <v>478</v>
      </c>
      <c r="B594" s="211">
        <v>0</v>
      </c>
      <c r="C594" s="211">
        <v>0</v>
      </c>
      <c r="D594" s="269" t="e">
        <f t="shared" si="9"/>
        <v>#DIV/0!</v>
      </c>
    </row>
    <row r="595" spans="1:4">
      <c r="A595" s="155" t="s">
        <v>479</v>
      </c>
      <c r="B595" s="211">
        <v>0</v>
      </c>
      <c r="C595" s="211">
        <v>0</v>
      </c>
      <c r="D595" s="269" t="e">
        <f t="shared" si="9"/>
        <v>#DIV/0!</v>
      </c>
    </row>
    <row r="596" spans="1:4">
      <c r="A596" s="155" t="s">
        <v>480</v>
      </c>
      <c r="B596" s="211">
        <v>0</v>
      </c>
      <c r="C596" s="211">
        <v>0</v>
      </c>
      <c r="D596" s="269" t="e">
        <f t="shared" si="9"/>
        <v>#DIV/0!</v>
      </c>
    </row>
    <row r="597" spans="1:4">
      <c r="A597" s="155" t="s">
        <v>481</v>
      </c>
      <c r="B597" s="211">
        <v>0</v>
      </c>
      <c r="C597" s="211">
        <v>0</v>
      </c>
      <c r="D597" s="269" t="e">
        <f t="shared" si="9"/>
        <v>#DIV/0!</v>
      </c>
    </row>
    <row r="598" spans="1:4">
      <c r="A598" s="155" t="s">
        <v>482</v>
      </c>
      <c r="B598" s="211">
        <v>0</v>
      </c>
      <c r="C598" s="211">
        <v>0</v>
      </c>
      <c r="D598" s="269" t="e">
        <f t="shared" si="9"/>
        <v>#DIV/0!</v>
      </c>
    </row>
    <row r="599" spans="1:4">
      <c r="A599" s="155" t="s">
        <v>483</v>
      </c>
      <c r="B599" s="211">
        <v>0</v>
      </c>
      <c r="C599" s="211">
        <v>0</v>
      </c>
      <c r="D599" s="269" t="e">
        <f t="shared" si="9"/>
        <v>#DIV/0!</v>
      </c>
    </row>
    <row r="600" spans="1:4">
      <c r="A600" s="155" t="s">
        <v>484</v>
      </c>
      <c r="B600" s="211">
        <v>0</v>
      </c>
      <c r="C600" s="211">
        <v>0</v>
      </c>
      <c r="D600" s="269" t="e">
        <f t="shared" si="9"/>
        <v>#DIV/0!</v>
      </c>
    </row>
    <row r="601" spans="1:4">
      <c r="A601" s="155" t="s">
        <v>485</v>
      </c>
      <c r="B601" s="211">
        <v>0</v>
      </c>
      <c r="C601" s="211">
        <v>0</v>
      </c>
      <c r="D601" s="269" t="e">
        <f t="shared" si="9"/>
        <v>#DIV/0!</v>
      </c>
    </row>
    <row r="602" spans="1:4">
      <c r="A602" s="155" t="s">
        <v>486</v>
      </c>
      <c r="B602" s="211">
        <v>1245</v>
      </c>
      <c r="C602" s="211">
        <v>1370</v>
      </c>
      <c r="D602" s="269">
        <f t="shared" si="9"/>
        <v>1.1004016064257</v>
      </c>
    </row>
    <row r="603" spans="1:4">
      <c r="A603" s="155" t="s">
        <v>487</v>
      </c>
      <c r="B603" s="211">
        <f>SUM(B604:B611)</f>
        <v>1695</v>
      </c>
      <c r="C603" s="211">
        <f>SUM(C604:C611)</f>
        <v>1865</v>
      </c>
      <c r="D603" s="269">
        <f t="shared" si="9"/>
        <v>1.10029498525074</v>
      </c>
    </row>
    <row r="604" spans="1:4">
      <c r="A604" s="155" t="s">
        <v>488</v>
      </c>
      <c r="B604" s="211">
        <v>546</v>
      </c>
      <c r="C604" s="211">
        <v>601</v>
      </c>
      <c r="D604" s="269">
        <f t="shared" si="9"/>
        <v>1.1007326007326</v>
      </c>
    </row>
    <row r="605" spans="1:4">
      <c r="A605" s="155" t="s">
        <v>489</v>
      </c>
      <c r="B605" s="211">
        <v>0</v>
      </c>
      <c r="C605" s="211">
        <v>0</v>
      </c>
      <c r="D605" s="269" t="e">
        <f t="shared" si="9"/>
        <v>#DIV/0!</v>
      </c>
    </row>
    <row r="606" spans="1:4">
      <c r="A606" s="155" t="s">
        <v>490</v>
      </c>
      <c r="B606" s="211">
        <v>0</v>
      </c>
      <c r="C606" s="211">
        <v>0</v>
      </c>
      <c r="D606" s="269" t="e">
        <f t="shared" si="9"/>
        <v>#DIV/0!</v>
      </c>
    </row>
    <row r="607" spans="1:4">
      <c r="A607" s="155" t="s">
        <v>491</v>
      </c>
      <c r="B607" s="211">
        <v>131</v>
      </c>
      <c r="C607" s="211">
        <v>144</v>
      </c>
      <c r="D607" s="269">
        <f t="shared" si="9"/>
        <v>1.09923664122137</v>
      </c>
    </row>
    <row r="608" spans="1:4">
      <c r="A608" s="155" t="s">
        <v>492</v>
      </c>
      <c r="B608" s="211">
        <v>0</v>
      </c>
      <c r="C608" s="211">
        <v>0</v>
      </c>
      <c r="D608" s="269" t="e">
        <f t="shared" si="9"/>
        <v>#DIV/0!</v>
      </c>
    </row>
    <row r="609" spans="1:4">
      <c r="A609" s="155" t="s">
        <v>493</v>
      </c>
      <c r="B609" s="211"/>
      <c r="C609" s="211">
        <v>0</v>
      </c>
      <c r="D609" s="269" t="e">
        <f t="shared" si="9"/>
        <v>#DIV/0!</v>
      </c>
    </row>
    <row r="610" spans="1:4">
      <c r="A610" s="155" t="s">
        <v>494</v>
      </c>
      <c r="B610" s="211"/>
      <c r="C610" s="211">
        <v>0</v>
      </c>
      <c r="D610" s="269" t="e">
        <f t="shared" si="9"/>
        <v>#DIV/0!</v>
      </c>
    </row>
    <row r="611" spans="1:4">
      <c r="A611" s="155" t="s">
        <v>495</v>
      </c>
      <c r="B611" s="211">
        <v>1018</v>
      </c>
      <c r="C611" s="211">
        <v>1120</v>
      </c>
      <c r="D611" s="269">
        <f t="shared" si="9"/>
        <v>1.10019646365422</v>
      </c>
    </row>
    <row r="612" spans="1:4">
      <c r="A612" s="155" t="s">
        <v>496</v>
      </c>
      <c r="B612" s="211">
        <f>SUM(B613:B618)</f>
        <v>298</v>
      </c>
      <c r="C612" s="211">
        <f>SUM(C613:C618)</f>
        <v>328</v>
      </c>
      <c r="D612" s="269">
        <f t="shared" si="9"/>
        <v>1.1006711409396</v>
      </c>
    </row>
    <row r="613" spans="1:4">
      <c r="A613" s="155" t="s">
        <v>497</v>
      </c>
      <c r="B613" s="211">
        <v>247</v>
      </c>
      <c r="C613" s="211">
        <v>272</v>
      </c>
      <c r="D613" s="269">
        <f t="shared" si="9"/>
        <v>1.10121457489879</v>
      </c>
    </row>
    <row r="614" spans="1:4">
      <c r="A614" s="155" t="s">
        <v>498</v>
      </c>
      <c r="B614" s="211">
        <v>0</v>
      </c>
      <c r="C614" s="211">
        <v>0</v>
      </c>
      <c r="D614" s="269" t="e">
        <f t="shared" si="9"/>
        <v>#DIV/0!</v>
      </c>
    </row>
    <row r="615" spans="1:4">
      <c r="A615" s="155" t="s">
        <v>499</v>
      </c>
      <c r="B615" s="211">
        <v>0</v>
      </c>
      <c r="C615" s="211">
        <v>0</v>
      </c>
      <c r="D615" s="269" t="e">
        <f t="shared" si="9"/>
        <v>#DIV/0!</v>
      </c>
    </row>
    <row r="616" spans="1:4">
      <c r="A616" s="155" t="s">
        <v>500</v>
      </c>
      <c r="B616" s="211">
        <v>0</v>
      </c>
      <c r="C616" s="211">
        <v>0</v>
      </c>
      <c r="D616" s="269" t="e">
        <f t="shared" si="9"/>
        <v>#DIV/0!</v>
      </c>
    </row>
    <row r="617" spans="1:4">
      <c r="A617" s="155" t="s">
        <v>501</v>
      </c>
      <c r="B617" s="211">
        <v>3</v>
      </c>
      <c r="C617" s="211">
        <v>3</v>
      </c>
      <c r="D617" s="269">
        <f t="shared" si="9"/>
        <v>1</v>
      </c>
    </row>
    <row r="618" spans="1:4">
      <c r="A618" s="155" t="s">
        <v>502</v>
      </c>
      <c r="B618" s="211">
        <v>48</v>
      </c>
      <c r="C618" s="211">
        <v>53</v>
      </c>
      <c r="D618" s="269">
        <f t="shared" si="9"/>
        <v>1.10416666666667</v>
      </c>
    </row>
    <row r="619" spans="1:4">
      <c r="A619" s="155" t="s">
        <v>503</v>
      </c>
      <c r="B619" s="211">
        <f>SUM(B620:B626)</f>
        <v>632</v>
      </c>
      <c r="C619" s="211">
        <f>SUM(C620:C626)</f>
        <v>695</v>
      </c>
      <c r="D619" s="269">
        <f t="shared" si="9"/>
        <v>1.0996835443038</v>
      </c>
    </row>
    <row r="620" spans="1:4">
      <c r="A620" s="155" t="s">
        <v>504</v>
      </c>
      <c r="B620" s="211">
        <v>60</v>
      </c>
      <c r="C620" s="211">
        <v>66</v>
      </c>
      <c r="D620" s="269">
        <f t="shared" si="9"/>
        <v>1.1</v>
      </c>
    </row>
    <row r="621" spans="1:4">
      <c r="A621" s="155" t="s">
        <v>505</v>
      </c>
      <c r="B621" s="211">
        <v>0</v>
      </c>
      <c r="C621" s="211">
        <v>0</v>
      </c>
      <c r="D621" s="269" t="e">
        <f t="shared" si="9"/>
        <v>#DIV/0!</v>
      </c>
    </row>
    <row r="622" spans="1:4">
      <c r="A622" s="155" t="s">
        <v>506</v>
      </c>
      <c r="B622" s="211">
        <v>0</v>
      </c>
      <c r="C622" s="211">
        <v>0</v>
      </c>
      <c r="D622" s="269" t="e">
        <f t="shared" si="9"/>
        <v>#DIV/0!</v>
      </c>
    </row>
    <row r="623" spans="1:4">
      <c r="A623" s="155" t="s">
        <v>507</v>
      </c>
      <c r="B623" s="211">
        <v>572</v>
      </c>
      <c r="C623" s="211">
        <v>629</v>
      </c>
      <c r="D623" s="269">
        <f t="shared" si="9"/>
        <v>1.09965034965035</v>
      </c>
    </row>
    <row r="624" spans="1:4">
      <c r="A624" s="155" t="s">
        <v>508</v>
      </c>
      <c r="B624" s="211">
        <v>0</v>
      </c>
      <c r="C624" s="211">
        <v>0</v>
      </c>
      <c r="D624" s="269" t="e">
        <f t="shared" si="9"/>
        <v>#DIV/0!</v>
      </c>
    </row>
    <row r="625" spans="1:4">
      <c r="A625" s="155" t="s">
        <v>509</v>
      </c>
      <c r="B625" s="211">
        <v>0</v>
      </c>
      <c r="C625" s="211">
        <v>0</v>
      </c>
      <c r="D625" s="269" t="e">
        <f t="shared" si="9"/>
        <v>#DIV/0!</v>
      </c>
    </row>
    <row r="626" spans="1:4">
      <c r="A626" s="155" t="s">
        <v>510</v>
      </c>
      <c r="B626" s="211">
        <v>0</v>
      </c>
      <c r="C626" s="211">
        <v>0</v>
      </c>
      <c r="D626" s="269" t="e">
        <f t="shared" si="9"/>
        <v>#DIV/0!</v>
      </c>
    </row>
    <row r="627" spans="1:4">
      <c r="A627" s="155" t="s">
        <v>511</v>
      </c>
      <c r="B627" s="211">
        <f>SUM(B628:B635)</f>
        <v>531</v>
      </c>
      <c r="C627" s="211">
        <f>SUM(C628:C635)</f>
        <v>585</v>
      </c>
      <c r="D627" s="269">
        <f t="shared" si="9"/>
        <v>1.10169491525424</v>
      </c>
    </row>
    <row r="628" spans="1:4">
      <c r="A628" s="155" t="s">
        <v>74</v>
      </c>
      <c r="B628" s="211">
        <v>80</v>
      </c>
      <c r="C628" s="211">
        <v>88</v>
      </c>
      <c r="D628" s="269">
        <f t="shared" si="9"/>
        <v>1.1</v>
      </c>
    </row>
    <row r="629" spans="1:4">
      <c r="A629" s="155" t="s">
        <v>75</v>
      </c>
      <c r="B629" s="211">
        <v>0</v>
      </c>
      <c r="C629" s="211">
        <v>0</v>
      </c>
      <c r="D629" s="269" t="e">
        <f t="shared" si="9"/>
        <v>#DIV/0!</v>
      </c>
    </row>
    <row r="630" spans="1:4">
      <c r="A630" s="155" t="s">
        <v>76</v>
      </c>
      <c r="B630" s="211">
        <v>0</v>
      </c>
      <c r="C630" s="211">
        <v>0</v>
      </c>
      <c r="D630" s="269" t="e">
        <f t="shared" si="9"/>
        <v>#DIV/0!</v>
      </c>
    </row>
    <row r="631" spans="1:4">
      <c r="A631" s="155" t="s">
        <v>512</v>
      </c>
      <c r="B631" s="211">
        <v>77</v>
      </c>
      <c r="C631" s="211">
        <v>85</v>
      </c>
      <c r="D631" s="269">
        <f t="shared" si="9"/>
        <v>1.1038961038961</v>
      </c>
    </row>
    <row r="632" spans="1:4">
      <c r="A632" s="155" t="s">
        <v>513</v>
      </c>
      <c r="B632" s="211">
        <v>12</v>
      </c>
      <c r="C632" s="211">
        <v>13</v>
      </c>
      <c r="D632" s="269">
        <f t="shared" si="9"/>
        <v>1.08333333333333</v>
      </c>
    </row>
    <row r="633" spans="1:4">
      <c r="A633" s="155" t="s">
        <v>514</v>
      </c>
      <c r="B633" s="211">
        <v>0</v>
      </c>
      <c r="C633" s="211">
        <v>0</v>
      </c>
      <c r="D633" s="269" t="e">
        <f t="shared" si="9"/>
        <v>#DIV/0!</v>
      </c>
    </row>
    <row r="634" spans="1:4">
      <c r="A634" s="155" t="s">
        <v>515</v>
      </c>
      <c r="B634" s="211">
        <v>257</v>
      </c>
      <c r="C634" s="211">
        <v>283</v>
      </c>
      <c r="D634" s="269">
        <f t="shared" si="9"/>
        <v>1.1011673151751</v>
      </c>
    </row>
    <row r="635" spans="1:4">
      <c r="A635" s="155" t="s">
        <v>516</v>
      </c>
      <c r="B635" s="211">
        <v>105</v>
      </c>
      <c r="C635" s="211">
        <v>116</v>
      </c>
      <c r="D635" s="269">
        <f t="shared" si="9"/>
        <v>1.1047619047619</v>
      </c>
    </row>
    <row r="636" spans="1:4">
      <c r="A636" s="155" t="s">
        <v>517</v>
      </c>
      <c r="B636" s="211">
        <f>SUM(B637:B640)</f>
        <v>4</v>
      </c>
      <c r="C636" s="211">
        <f>SUM(C637:C640)</f>
        <v>4</v>
      </c>
      <c r="D636" s="269">
        <f t="shared" si="9"/>
        <v>1</v>
      </c>
    </row>
    <row r="637" spans="1:4">
      <c r="A637" s="155" t="s">
        <v>74</v>
      </c>
      <c r="B637" s="211">
        <v>0</v>
      </c>
      <c r="C637" s="211">
        <v>0</v>
      </c>
      <c r="D637" s="269" t="e">
        <f t="shared" si="9"/>
        <v>#DIV/0!</v>
      </c>
    </row>
    <row r="638" spans="1:4">
      <c r="A638" s="155" t="s">
        <v>75</v>
      </c>
      <c r="B638" s="211">
        <v>0</v>
      </c>
      <c r="C638" s="211">
        <v>0</v>
      </c>
      <c r="D638" s="269" t="e">
        <f t="shared" si="9"/>
        <v>#DIV/0!</v>
      </c>
    </row>
    <row r="639" spans="1:4">
      <c r="A639" s="155" t="s">
        <v>76</v>
      </c>
      <c r="B639" s="211">
        <v>0</v>
      </c>
      <c r="C639" s="211">
        <v>0</v>
      </c>
      <c r="D639" s="269" t="e">
        <f t="shared" si="9"/>
        <v>#DIV/0!</v>
      </c>
    </row>
    <row r="640" spans="1:4">
      <c r="A640" s="155" t="s">
        <v>518</v>
      </c>
      <c r="B640" s="211">
        <v>4</v>
      </c>
      <c r="C640" s="211">
        <v>4</v>
      </c>
      <c r="D640" s="269">
        <f t="shared" si="9"/>
        <v>1</v>
      </c>
    </row>
    <row r="641" spans="1:4">
      <c r="A641" s="155" t="s">
        <v>519</v>
      </c>
      <c r="B641" s="211">
        <f>SUM(B642:B643)</f>
        <v>2396</v>
      </c>
      <c r="C641" s="211">
        <f>SUM(C642:C643)</f>
        <v>2636</v>
      </c>
      <c r="D641" s="269">
        <f t="shared" si="9"/>
        <v>1.10016694490818</v>
      </c>
    </row>
    <row r="642" spans="1:4">
      <c r="A642" s="155" t="s">
        <v>520</v>
      </c>
      <c r="B642" s="211">
        <v>1126</v>
      </c>
      <c r="C642" s="211">
        <v>1239</v>
      </c>
      <c r="D642" s="269">
        <f t="shared" si="9"/>
        <v>1.10035523978686</v>
      </c>
    </row>
    <row r="643" spans="1:4">
      <c r="A643" s="155" t="s">
        <v>521</v>
      </c>
      <c r="B643" s="211">
        <v>1270</v>
      </c>
      <c r="C643" s="211">
        <v>1397</v>
      </c>
      <c r="D643" s="269">
        <f t="shared" si="9"/>
        <v>1.1</v>
      </c>
    </row>
    <row r="644" spans="1:4">
      <c r="A644" s="155" t="s">
        <v>522</v>
      </c>
      <c r="B644" s="211">
        <f>SUM(B645:B646)</f>
        <v>681</v>
      </c>
      <c r="C644" s="211">
        <f>SUM(C645:C646)</f>
        <v>749</v>
      </c>
      <c r="D644" s="269">
        <f t="shared" si="9"/>
        <v>1.09985315712188</v>
      </c>
    </row>
    <row r="645" spans="1:4">
      <c r="A645" s="155" t="s">
        <v>523</v>
      </c>
      <c r="B645" s="211">
        <v>673</v>
      </c>
      <c r="C645" s="211">
        <v>740</v>
      </c>
      <c r="D645" s="269">
        <f t="shared" si="9"/>
        <v>1.09955423476969</v>
      </c>
    </row>
    <row r="646" spans="1:4">
      <c r="A646" s="155" t="s">
        <v>524</v>
      </c>
      <c r="B646" s="211">
        <v>8</v>
      </c>
      <c r="C646" s="211">
        <v>9</v>
      </c>
      <c r="D646" s="269">
        <f t="shared" si="9"/>
        <v>1.125</v>
      </c>
    </row>
    <row r="647" spans="1:4">
      <c r="A647" s="155" t="s">
        <v>525</v>
      </c>
      <c r="B647" s="211">
        <f>SUM(B648:B649)</f>
        <v>773</v>
      </c>
      <c r="C647" s="211">
        <f>SUM(C648:C649)</f>
        <v>851</v>
      </c>
      <c r="D647" s="269">
        <f t="shared" ref="D647:D710" si="10">C647/B647</f>
        <v>1.10090556274256</v>
      </c>
    </row>
    <row r="648" spans="1:4">
      <c r="A648" s="155" t="s">
        <v>526</v>
      </c>
      <c r="B648" s="211">
        <v>405</v>
      </c>
      <c r="C648" s="211">
        <v>446</v>
      </c>
      <c r="D648" s="269">
        <f t="shared" si="10"/>
        <v>1.10123456790123</v>
      </c>
    </row>
    <row r="649" spans="1:4">
      <c r="A649" s="155" t="s">
        <v>527</v>
      </c>
      <c r="B649" s="211">
        <v>368</v>
      </c>
      <c r="C649" s="211">
        <v>405</v>
      </c>
      <c r="D649" s="269">
        <f t="shared" si="10"/>
        <v>1.10054347826087</v>
      </c>
    </row>
    <row r="650" spans="1:4">
      <c r="A650" s="155" t="s">
        <v>528</v>
      </c>
      <c r="B650" s="211">
        <f>SUM(B651:B652)</f>
        <v>0</v>
      </c>
      <c r="C650" s="211">
        <f>SUM(C651:C652)</f>
        <v>0</v>
      </c>
      <c r="D650" s="269" t="e">
        <f t="shared" si="10"/>
        <v>#DIV/0!</v>
      </c>
    </row>
    <row r="651" spans="1:4">
      <c r="A651" s="155" t="s">
        <v>529</v>
      </c>
      <c r="B651" s="211">
        <v>0</v>
      </c>
      <c r="C651" s="211">
        <v>0</v>
      </c>
      <c r="D651" s="269" t="e">
        <f t="shared" si="10"/>
        <v>#DIV/0!</v>
      </c>
    </row>
    <row r="652" spans="1:4">
      <c r="A652" s="155" t="s">
        <v>530</v>
      </c>
      <c r="B652" s="211">
        <v>0</v>
      </c>
      <c r="C652" s="211">
        <v>0</v>
      </c>
      <c r="D652" s="269" t="e">
        <f t="shared" si="10"/>
        <v>#DIV/0!</v>
      </c>
    </row>
    <row r="653" spans="1:4">
      <c r="A653" s="155" t="s">
        <v>531</v>
      </c>
      <c r="B653" s="211">
        <f>SUM(B654:B655)</f>
        <v>183</v>
      </c>
      <c r="C653" s="211">
        <f>SUM(C654:C655)</f>
        <v>201</v>
      </c>
      <c r="D653" s="269">
        <f t="shared" si="10"/>
        <v>1.09836065573771</v>
      </c>
    </row>
    <row r="654" spans="1:4">
      <c r="A654" s="155" t="s">
        <v>532</v>
      </c>
      <c r="B654" s="211">
        <v>0</v>
      </c>
      <c r="C654" s="211">
        <v>0</v>
      </c>
      <c r="D654" s="269" t="e">
        <f t="shared" si="10"/>
        <v>#DIV/0!</v>
      </c>
    </row>
    <row r="655" spans="1:4">
      <c r="A655" s="155" t="s">
        <v>533</v>
      </c>
      <c r="B655" s="211">
        <v>183</v>
      </c>
      <c r="C655" s="211">
        <v>201</v>
      </c>
      <c r="D655" s="269">
        <f t="shared" si="10"/>
        <v>1.09836065573771</v>
      </c>
    </row>
    <row r="656" spans="1:4">
      <c r="A656" s="155" t="s">
        <v>534</v>
      </c>
      <c r="B656" s="211">
        <f>SUM(B657:B659)</f>
        <v>6791</v>
      </c>
      <c r="C656" s="211">
        <f>SUM(C657:C659)</f>
        <v>7470</v>
      </c>
      <c r="D656" s="269">
        <f t="shared" si="10"/>
        <v>1.09998527462818</v>
      </c>
    </row>
    <row r="657" spans="1:4">
      <c r="A657" s="155" t="s">
        <v>535</v>
      </c>
      <c r="B657" s="211">
        <v>5631</v>
      </c>
      <c r="C657" s="211">
        <v>6194</v>
      </c>
      <c r="D657" s="269">
        <f t="shared" si="10"/>
        <v>1.09998224116498</v>
      </c>
    </row>
    <row r="658" spans="1:4">
      <c r="A658" s="155" t="s">
        <v>536</v>
      </c>
      <c r="B658" s="211">
        <v>1160</v>
      </c>
      <c r="C658" s="211">
        <v>1276</v>
      </c>
      <c r="D658" s="269">
        <f t="shared" si="10"/>
        <v>1.1</v>
      </c>
    </row>
    <row r="659" spans="1:4">
      <c r="A659" s="155" t="s">
        <v>537</v>
      </c>
      <c r="B659" s="211">
        <v>0</v>
      </c>
      <c r="C659" s="211">
        <v>0</v>
      </c>
      <c r="D659" s="269" t="e">
        <f t="shared" si="10"/>
        <v>#DIV/0!</v>
      </c>
    </row>
    <row r="660" spans="1:4">
      <c r="A660" s="155" t="s">
        <v>538</v>
      </c>
      <c r="B660" s="211">
        <f>SUM(B661:B663)</f>
        <v>130</v>
      </c>
      <c r="C660" s="211">
        <f>SUM(C661:C663)</f>
        <v>143</v>
      </c>
      <c r="D660" s="269">
        <f t="shared" si="10"/>
        <v>1.1</v>
      </c>
    </row>
    <row r="661" spans="1:4">
      <c r="A661" s="155" t="s">
        <v>539</v>
      </c>
      <c r="B661" s="211">
        <v>0</v>
      </c>
      <c r="C661" s="211">
        <v>0</v>
      </c>
      <c r="D661" s="269" t="e">
        <f t="shared" si="10"/>
        <v>#DIV/0!</v>
      </c>
    </row>
    <row r="662" spans="1:4">
      <c r="A662" s="155" t="s">
        <v>540</v>
      </c>
      <c r="B662" s="211">
        <v>130</v>
      </c>
      <c r="C662" s="211">
        <v>143</v>
      </c>
      <c r="D662" s="269">
        <f t="shared" si="10"/>
        <v>1.1</v>
      </c>
    </row>
    <row r="663" spans="1:4">
      <c r="A663" s="155" t="s">
        <v>541</v>
      </c>
      <c r="B663" s="211">
        <v>0</v>
      </c>
      <c r="C663" s="211">
        <v>0</v>
      </c>
      <c r="D663" s="269" t="e">
        <f t="shared" si="10"/>
        <v>#DIV/0!</v>
      </c>
    </row>
    <row r="664" spans="1:4">
      <c r="A664" s="155" t="s">
        <v>542</v>
      </c>
      <c r="B664" s="211">
        <f>SUM(B665:B671)</f>
        <v>134</v>
      </c>
      <c r="C664" s="211">
        <f>SUM(C665:C671)</f>
        <v>148</v>
      </c>
      <c r="D664" s="269">
        <f t="shared" si="10"/>
        <v>1.1044776119403</v>
      </c>
    </row>
    <row r="665" spans="1:4">
      <c r="A665" s="155" t="s">
        <v>74</v>
      </c>
      <c r="B665" s="211">
        <v>105</v>
      </c>
      <c r="C665" s="211">
        <v>116</v>
      </c>
      <c r="D665" s="269">
        <f t="shared" si="10"/>
        <v>1.1047619047619</v>
      </c>
    </row>
    <row r="666" spans="1:4">
      <c r="A666" s="155" t="s">
        <v>75</v>
      </c>
      <c r="B666" s="211">
        <v>0</v>
      </c>
      <c r="C666" s="211">
        <v>0</v>
      </c>
      <c r="D666" s="269" t="e">
        <f t="shared" si="10"/>
        <v>#DIV/0!</v>
      </c>
    </row>
    <row r="667" spans="1:4">
      <c r="A667" s="155" t="s">
        <v>76</v>
      </c>
      <c r="B667" s="211">
        <v>0</v>
      </c>
      <c r="C667" s="211">
        <v>0</v>
      </c>
      <c r="D667" s="269" t="e">
        <f t="shared" si="10"/>
        <v>#DIV/0!</v>
      </c>
    </row>
    <row r="668" spans="1:4">
      <c r="A668" s="155" t="s">
        <v>543</v>
      </c>
      <c r="B668" s="211">
        <v>26</v>
      </c>
      <c r="C668" s="211">
        <v>29</v>
      </c>
      <c r="D668" s="269">
        <f t="shared" si="10"/>
        <v>1.11538461538462</v>
      </c>
    </row>
    <row r="669" spans="1:4">
      <c r="A669" s="155" t="s">
        <v>544</v>
      </c>
      <c r="B669" s="211">
        <v>0</v>
      </c>
      <c r="C669" s="211">
        <v>0</v>
      </c>
      <c r="D669" s="269" t="e">
        <f t="shared" si="10"/>
        <v>#DIV/0!</v>
      </c>
    </row>
    <row r="670" spans="1:4">
      <c r="A670" s="155" t="s">
        <v>83</v>
      </c>
      <c r="B670" s="211">
        <v>0</v>
      </c>
      <c r="C670" s="211">
        <v>0</v>
      </c>
      <c r="D670" s="269" t="e">
        <f t="shared" si="10"/>
        <v>#DIV/0!</v>
      </c>
    </row>
    <row r="671" spans="1:4">
      <c r="A671" s="155" t="s">
        <v>545</v>
      </c>
      <c r="B671" s="211">
        <v>3</v>
      </c>
      <c r="C671" s="211">
        <v>3</v>
      </c>
      <c r="D671" s="269">
        <f t="shared" si="10"/>
        <v>1</v>
      </c>
    </row>
    <row r="672" spans="1:4">
      <c r="A672" s="155" t="s">
        <v>546</v>
      </c>
      <c r="B672" s="211">
        <f>SUM(B673:B674)</f>
        <v>0</v>
      </c>
      <c r="C672" s="211">
        <v>0</v>
      </c>
      <c r="D672" s="269" t="e">
        <f t="shared" si="10"/>
        <v>#DIV/0!</v>
      </c>
    </row>
    <row r="673" spans="1:4">
      <c r="A673" s="155" t="s">
        <v>547</v>
      </c>
      <c r="B673" s="211">
        <v>0</v>
      </c>
      <c r="C673" s="211">
        <v>0</v>
      </c>
      <c r="D673" s="269" t="e">
        <f t="shared" si="10"/>
        <v>#DIV/0!</v>
      </c>
    </row>
    <row r="674" spans="1:4">
      <c r="A674" s="155" t="s">
        <v>548</v>
      </c>
      <c r="B674" s="211">
        <v>0</v>
      </c>
      <c r="C674" s="211">
        <v>0</v>
      </c>
      <c r="D674" s="269" t="e">
        <f t="shared" si="10"/>
        <v>#DIV/0!</v>
      </c>
    </row>
    <row r="675" spans="1:4">
      <c r="A675" s="155" t="s">
        <v>549</v>
      </c>
      <c r="B675" s="211">
        <f>B676</f>
        <v>452</v>
      </c>
      <c r="C675" s="211">
        <f>C676</f>
        <v>497</v>
      </c>
      <c r="D675" s="269">
        <f t="shared" si="10"/>
        <v>1.09955752212389</v>
      </c>
    </row>
    <row r="676" spans="1:4">
      <c r="A676" s="155" t="s">
        <v>550</v>
      </c>
      <c r="B676" s="211">
        <v>452</v>
      </c>
      <c r="C676" s="211">
        <v>497</v>
      </c>
      <c r="D676" s="269">
        <f t="shared" si="10"/>
        <v>1.09955752212389</v>
      </c>
    </row>
    <row r="677" spans="1:4">
      <c r="A677" s="155" t="s">
        <v>551</v>
      </c>
      <c r="B677" s="211">
        <f>SUM(B678,B683,B698,B702,B714,B717,B721,B726,B730,B734,B737,B746,B748)</f>
        <v>13570</v>
      </c>
      <c r="C677" s="211">
        <f>SUM(C678,C683,C698,C702,C714,C717,C721,C726,C730,C734,C737,C746,C748)</f>
        <v>14930</v>
      </c>
      <c r="D677" s="269">
        <f t="shared" si="10"/>
        <v>1.10022107590273</v>
      </c>
    </row>
    <row r="678" spans="1:4">
      <c r="A678" s="155" t="s">
        <v>552</v>
      </c>
      <c r="B678" s="211">
        <f>SUM(B679:B682)</f>
        <v>660</v>
      </c>
      <c r="C678" s="211">
        <f>SUM(C679:C682)</f>
        <v>726</v>
      </c>
      <c r="D678" s="269">
        <f t="shared" si="10"/>
        <v>1.1</v>
      </c>
    </row>
    <row r="679" spans="1:4">
      <c r="A679" s="155" t="s">
        <v>74</v>
      </c>
      <c r="B679" s="211">
        <v>656</v>
      </c>
      <c r="C679" s="211">
        <v>722</v>
      </c>
      <c r="D679" s="269">
        <f t="shared" si="10"/>
        <v>1.10060975609756</v>
      </c>
    </row>
    <row r="680" spans="1:4">
      <c r="A680" s="155" t="s">
        <v>75</v>
      </c>
      <c r="B680" s="211">
        <v>0</v>
      </c>
      <c r="C680" s="211">
        <v>0</v>
      </c>
      <c r="D680" s="269" t="e">
        <f t="shared" si="10"/>
        <v>#DIV/0!</v>
      </c>
    </row>
    <row r="681" spans="1:4">
      <c r="A681" s="155" t="s">
        <v>76</v>
      </c>
      <c r="B681" s="211">
        <v>0</v>
      </c>
      <c r="C681" s="211">
        <v>0</v>
      </c>
      <c r="D681" s="269" t="e">
        <f t="shared" si="10"/>
        <v>#DIV/0!</v>
      </c>
    </row>
    <row r="682" spans="1:4">
      <c r="A682" s="155" t="s">
        <v>553</v>
      </c>
      <c r="B682" s="211">
        <v>4</v>
      </c>
      <c r="C682" s="211">
        <v>4</v>
      </c>
      <c r="D682" s="269">
        <f t="shared" si="10"/>
        <v>1</v>
      </c>
    </row>
    <row r="683" spans="1:4">
      <c r="A683" s="155" t="s">
        <v>554</v>
      </c>
      <c r="B683" s="211">
        <f>SUM(B684:B697)</f>
        <v>1446</v>
      </c>
      <c r="C683" s="211">
        <f>SUM(C684:C697)</f>
        <v>1590</v>
      </c>
      <c r="D683" s="269">
        <f t="shared" si="10"/>
        <v>1.09958506224066</v>
      </c>
    </row>
    <row r="684" spans="1:4">
      <c r="A684" s="155" t="s">
        <v>555</v>
      </c>
      <c r="B684" s="211">
        <v>623</v>
      </c>
      <c r="C684" s="211">
        <v>685</v>
      </c>
      <c r="D684" s="269">
        <f t="shared" si="10"/>
        <v>1.09951845906902</v>
      </c>
    </row>
    <row r="685" spans="1:4">
      <c r="A685" s="155" t="s">
        <v>556</v>
      </c>
      <c r="B685" s="211">
        <v>0</v>
      </c>
      <c r="C685" s="211">
        <v>0</v>
      </c>
      <c r="D685" s="269" t="e">
        <f t="shared" si="10"/>
        <v>#DIV/0!</v>
      </c>
    </row>
    <row r="686" spans="1:4">
      <c r="A686" s="155" t="s">
        <v>557</v>
      </c>
      <c r="B686" s="211">
        <v>0</v>
      </c>
      <c r="C686" s="211">
        <v>0</v>
      </c>
      <c r="D686" s="269" t="e">
        <f t="shared" si="10"/>
        <v>#DIV/0!</v>
      </c>
    </row>
    <row r="687" spans="1:4">
      <c r="A687" s="155" t="s">
        <v>558</v>
      </c>
      <c r="B687" s="211">
        <v>0</v>
      </c>
      <c r="C687" s="211">
        <v>0</v>
      </c>
      <c r="D687" s="269" t="e">
        <f t="shared" si="10"/>
        <v>#DIV/0!</v>
      </c>
    </row>
    <row r="688" spans="1:4">
      <c r="A688" s="155" t="s">
        <v>559</v>
      </c>
      <c r="B688" s="211">
        <v>20</v>
      </c>
      <c r="C688" s="211">
        <v>22</v>
      </c>
      <c r="D688" s="269">
        <f t="shared" si="10"/>
        <v>1.1</v>
      </c>
    </row>
    <row r="689" spans="1:4">
      <c r="A689" s="155" t="s">
        <v>560</v>
      </c>
      <c r="B689" s="211">
        <v>0</v>
      </c>
      <c r="C689" s="211">
        <v>0</v>
      </c>
      <c r="D689" s="269" t="e">
        <f t="shared" si="10"/>
        <v>#DIV/0!</v>
      </c>
    </row>
    <row r="690" spans="1:4">
      <c r="A690" s="155" t="s">
        <v>561</v>
      </c>
      <c r="B690" s="211">
        <v>0</v>
      </c>
      <c r="C690" s="211">
        <v>0</v>
      </c>
      <c r="D690" s="269" t="e">
        <f t="shared" si="10"/>
        <v>#DIV/0!</v>
      </c>
    </row>
    <row r="691" spans="1:4">
      <c r="A691" s="155" t="s">
        <v>562</v>
      </c>
      <c r="B691" s="211">
        <v>0</v>
      </c>
      <c r="C691" s="211">
        <v>0</v>
      </c>
      <c r="D691" s="269" t="e">
        <f t="shared" si="10"/>
        <v>#DIV/0!</v>
      </c>
    </row>
    <row r="692" spans="1:4">
      <c r="A692" s="155" t="s">
        <v>563</v>
      </c>
      <c r="B692" s="211">
        <v>0</v>
      </c>
      <c r="C692" s="211">
        <v>0</v>
      </c>
      <c r="D692" s="269" t="e">
        <f t="shared" si="10"/>
        <v>#DIV/0!</v>
      </c>
    </row>
    <row r="693" spans="1:4">
      <c r="A693" s="155" t="s">
        <v>564</v>
      </c>
      <c r="B693" s="211">
        <v>0</v>
      </c>
      <c r="C693" s="211">
        <v>0</v>
      </c>
      <c r="D693" s="269" t="e">
        <f t="shared" si="10"/>
        <v>#DIV/0!</v>
      </c>
    </row>
    <row r="694" spans="1:4">
      <c r="A694" s="155" t="s">
        <v>565</v>
      </c>
      <c r="B694" s="211">
        <v>0</v>
      </c>
      <c r="C694" s="211">
        <v>0</v>
      </c>
      <c r="D694" s="269" t="e">
        <f t="shared" si="10"/>
        <v>#DIV/0!</v>
      </c>
    </row>
    <row r="695" spans="1:4">
      <c r="A695" s="155" t="s">
        <v>566</v>
      </c>
      <c r="B695" s="211">
        <v>0</v>
      </c>
      <c r="C695" s="211">
        <v>0</v>
      </c>
      <c r="D695" s="269" t="e">
        <f t="shared" si="10"/>
        <v>#DIV/0!</v>
      </c>
    </row>
    <row r="696" spans="1:4">
      <c r="A696" s="155" t="s">
        <v>567</v>
      </c>
      <c r="B696" s="211"/>
      <c r="C696" s="211">
        <v>0</v>
      </c>
      <c r="D696" s="269" t="e">
        <f t="shared" si="10"/>
        <v>#DIV/0!</v>
      </c>
    </row>
    <row r="697" spans="1:4">
      <c r="A697" s="155" t="s">
        <v>568</v>
      </c>
      <c r="B697" s="211">
        <v>803</v>
      </c>
      <c r="C697" s="211">
        <v>883</v>
      </c>
      <c r="D697" s="269">
        <f t="shared" si="10"/>
        <v>1.09962640099626</v>
      </c>
    </row>
    <row r="698" spans="1:4">
      <c r="A698" s="155" t="s">
        <v>569</v>
      </c>
      <c r="B698" s="211">
        <f>SUM(B699:B701)</f>
        <v>1582</v>
      </c>
      <c r="C698" s="211">
        <f>SUM(C699:C701)</f>
        <v>1740</v>
      </c>
      <c r="D698" s="269">
        <f t="shared" si="10"/>
        <v>1.09987357774968</v>
      </c>
    </row>
    <row r="699" spans="1:4">
      <c r="A699" s="155" t="s">
        <v>570</v>
      </c>
      <c r="B699" s="211">
        <v>0</v>
      </c>
      <c r="C699" s="211">
        <v>0</v>
      </c>
      <c r="D699" s="269" t="e">
        <f t="shared" si="10"/>
        <v>#DIV/0!</v>
      </c>
    </row>
    <row r="700" spans="1:4">
      <c r="A700" s="155" t="s">
        <v>571</v>
      </c>
      <c r="B700" s="211">
        <v>384</v>
      </c>
      <c r="C700" s="211">
        <v>422</v>
      </c>
      <c r="D700" s="269">
        <f t="shared" si="10"/>
        <v>1.09895833333333</v>
      </c>
    </row>
    <row r="701" spans="1:4">
      <c r="A701" s="155" t="s">
        <v>572</v>
      </c>
      <c r="B701" s="211">
        <v>1198</v>
      </c>
      <c r="C701" s="211">
        <v>1318</v>
      </c>
      <c r="D701" s="269">
        <f t="shared" si="10"/>
        <v>1.10016694490818</v>
      </c>
    </row>
    <row r="702" spans="1:4">
      <c r="A702" s="155" t="s">
        <v>573</v>
      </c>
      <c r="B702" s="211">
        <f>SUM(B703:B713)</f>
        <v>4945</v>
      </c>
      <c r="C702" s="211">
        <f>SUM(C703:C713)</f>
        <v>5440</v>
      </c>
      <c r="D702" s="269">
        <f t="shared" si="10"/>
        <v>1.10010111223458</v>
      </c>
    </row>
    <row r="703" spans="1:4">
      <c r="A703" s="155" t="s">
        <v>574</v>
      </c>
      <c r="B703" s="211">
        <v>516</v>
      </c>
      <c r="C703" s="211">
        <v>568</v>
      </c>
      <c r="D703" s="269">
        <f t="shared" si="10"/>
        <v>1.10077519379845</v>
      </c>
    </row>
    <row r="704" spans="1:4">
      <c r="A704" s="155" t="s">
        <v>575</v>
      </c>
      <c r="B704" s="211">
        <v>146</v>
      </c>
      <c r="C704" s="211">
        <v>161</v>
      </c>
      <c r="D704" s="269">
        <f t="shared" si="10"/>
        <v>1.1027397260274</v>
      </c>
    </row>
    <row r="705" spans="1:4">
      <c r="A705" s="155" t="s">
        <v>576</v>
      </c>
      <c r="B705" s="211">
        <v>469</v>
      </c>
      <c r="C705" s="211">
        <v>516</v>
      </c>
      <c r="D705" s="269">
        <f t="shared" si="10"/>
        <v>1.1002132196162</v>
      </c>
    </row>
    <row r="706" spans="1:4">
      <c r="A706" s="155" t="s">
        <v>577</v>
      </c>
      <c r="B706" s="211">
        <v>8</v>
      </c>
      <c r="C706" s="211">
        <v>9</v>
      </c>
      <c r="D706" s="269">
        <f t="shared" si="10"/>
        <v>1.125</v>
      </c>
    </row>
    <row r="707" spans="1:4">
      <c r="A707" s="155" t="s">
        <v>578</v>
      </c>
      <c r="B707" s="211">
        <v>0</v>
      </c>
      <c r="C707" s="211">
        <v>0</v>
      </c>
      <c r="D707" s="269" t="e">
        <f t="shared" si="10"/>
        <v>#DIV/0!</v>
      </c>
    </row>
    <row r="708" spans="1:4">
      <c r="A708" s="155" t="s">
        <v>579</v>
      </c>
      <c r="B708" s="211">
        <v>43</v>
      </c>
      <c r="C708" s="211">
        <v>47</v>
      </c>
      <c r="D708" s="269">
        <f t="shared" si="10"/>
        <v>1.09302325581395</v>
      </c>
    </row>
    <row r="709" spans="1:4">
      <c r="A709" s="155" t="s">
        <v>580</v>
      </c>
      <c r="B709" s="211">
        <v>0</v>
      </c>
      <c r="C709" s="211">
        <v>0</v>
      </c>
      <c r="D709" s="269" t="e">
        <f t="shared" si="10"/>
        <v>#DIV/0!</v>
      </c>
    </row>
    <row r="710" spans="1:4">
      <c r="A710" s="155" t="s">
        <v>581</v>
      </c>
      <c r="B710" s="211">
        <v>1983</v>
      </c>
      <c r="C710" s="211">
        <v>2181</v>
      </c>
      <c r="D710" s="269">
        <f t="shared" si="10"/>
        <v>1.09984871406959</v>
      </c>
    </row>
    <row r="711" spans="1:4">
      <c r="A711" s="155" t="s">
        <v>582</v>
      </c>
      <c r="B711" s="211">
        <v>393</v>
      </c>
      <c r="C711" s="211">
        <v>432</v>
      </c>
      <c r="D711" s="269">
        <f t="shared" ref="D711:D774" si="11">C711/B711</f>
        <v>1.09923664122137</v>
      </c>
    </row>
    <row r="712" spans="1:4">
      <c r="A712" s="155" t="s">
        <v>583</v>
      </c>
      <c r="B712" s="211">
        <v>1071</v>
      </c>
      <c r="C712" s="211">
        <v>1178</v>
      </c>
      <c r="D712" s="269">
        <f t="shared" si="11"/>
        <v>1.09990662931839</v>
      </c>
    </row>
    <row r="713" spans="1:4">
      <c r="A713" s="155" t="s">
        <v>584</v>
      </c>
      <c r="B713" s="211">
        <v>316</v>
      </c>
      <c r="C713" s="211">
        <v>348</v>
      </c>
      <c r="D713" s="269">
        <f t="shared" si="11"/>
        <v>1.10126582278481</v>
      </c>
    </row>
    <row r="714" spans="1:4">
      <c r="A714" s="155" t="s">
        <v>585</v>
      </c>
      <c r="B714" s="211">
        <f>SUM(B715:B716)</f>
        <v>14</v>
      </c>
      <c r="C714" s="211">
        <f>SUM(C715:C716)</f>
        <v>15</v>
      </c>
      <c r="D714" s="269">
        <f t="shared" si="11"/>
        <v>1.07142857142857</v>
      </c>
    </row>
    <row r="715" spans="1:4">
      <c r="A715" s="155" t="s">
        <v>586</v>
      </c>
      <c r="B715" s="211">
        <v>14</v>
      </c>
      <c r="C715" s="211">
        <v>15</v>
      </c>
      <c r="D715" s="269">
        <f t="shared" si="11"/>
        <v>1.07142857142857</v>
      </c>
    </row>
    <row r="716" spans="1:4">
      <c r="A716" s="155" t="s">
        <v>587</v>
      </c>
      <c r="B716" s="211">
        <v>0</v>
      </c>
      <c r="C716" s="211">
        <v>0</v>
      </c>
      <c r="D716" s="269" t="e">
        <f t="shared" si="11"/>
        <v>#DIV/0!</v>
      </c>
    </row>
    <row r="717" spans="1:4">
      <c r="A717" s="155" t="s">
        <v>588</v>
      </c>
      <c r="B717" s="211">
        <f>SUM(B718:B720)</f>
        <v>949</v>
      </c>
      <c r="C717" s="211">
        <f>SUM(C718:C720)</f>
        <v>1045</v>
      </c>
      <c r="D717" s="269">
        <f t="shared" si="11"/>
        <v>1.10115911485775</v>
      </c>
    </row>
    <row r="718" spans="1:4">
      <c r="A718" s="155" t="s">
        <v>589</v>
      </c>
      <c r="B718" s="211">
        <v>465</v>
      </c>
      <c r="C718" s="211">
        <v>512</v>
      </c>
      <c r="D718" s="269">
        <f t="shared" si="11"/>
        <v>1.1010752688172</v>
      </c>
    </row>
    <row r="719" spans="1:4">
      <c r="A719" s="155" t="s">
        <v>590</v>
      </c>
      <c r="B719" s="211">
        <v>435</v>
      </c>
      <c r="C719" s="211">
        <v>479</v>
      </c>
      <c r="D719" s="269">
        <f t="shared" si="11"/>
        <v>1.10114942528736</v>
      </c>
    </row>
    <row r="720" spans="1:4">
      <c r="A720" s="155" t="s">
        <v>591</v>
      </c>
      <c r="B720" s="211">
        <v>49</v>
      </c>
      <c r="C720" s="211">
        <v>54</v>
      </c>
      <c r="D720" s="269">
        <f t="shared" si="11"/>
        <v>1.10204081632653</v>
      </c>
    </row>
    <row r="721" spans="1:4">
      <c r="A721" s="155" t="s">
        <v>592</v>
      </c>
      <c r="B721" s="211">
        <f>SUM(B722:B725)</f>
        <v>1196</v>
      </c>
      <c r="C721" s="211">
        <f>SUM(C722:C725)</f>
        <v>1317</v>
      </c>
      <c r="D721" s="269">
        <f t="shared" si="11"/>
        <v>1.10117056856187</v>
      </c>
    </row>
    <row r="722" spans="1:4">
      <c r="A722" s="155" t="s">
        <v>593</v>
      </c>
      <c r="B722" s="211">
        <v>596</v>
      </c>
      <c r="C722" s="211">
        <v>656</v>
      </c>
      <c r="D722" s="269">
        <f>C723/B723</f>
        <v>1.10114942528736</v>
      </c>
    </row>
    <row r="723" spans="1:4">
      <c r="A723" s="155" t="s">
        <v>594</v>
      </c>
      <c r="B723" s="211">
        <v>435</v>
      </c>
      <c r="C723" s="211">
        <v>479</v>
      </c>
      <c r="D723" s="269" t="e">
        <f>#REF!/#REF!</f>
        <v>#REF!</v>
      </c>
    </row>
    <row r="724" spans="1:4">
      <c r="A724" s="155" t="s">
        <v>595</v>
      </c>
      <c r="B724" s="211">
        <v>165</v>
      </c>
      <c r="C724" s="211">
        <v>182</v>
      </c>
      <c r="D724" s="269">
        <f t="shared" si="11"/>
        <v>1.1030303030303</v>
      </c>
    </row>
    <row r="725" spans="1:4">
      <c r="A725" s="155" t="s">
        <v>596</v>
      </c>
      <c r="B725" s="211">
        <v>0</v>
      </c>
      <c r="C725" s="211">
        <v>0</v>
      </c>
      <c r="D725" s="269" t="e">
        <f t="shared" si="11"/>
        <v>#DIV/0!</v>
      </c>
    </row>
    <row r="726" spans="1:4">
      <c r="A726" s="155" t="s">
        <v>597</v>
      </c>
      <c r="B726" s="211">
        <f>SUM(B727:B729)</f>
        <v>1784</v>
      </c>
      <c r="C726" s="211">
        <f>SUM(C727:C729)</f>
        <v>1962</v>
      </c>
      <c r="D726" s="269">
        <f t="shared" si="11"/>
        <v>1.09977578475336</v>
      </c>
    </row>
    <row r="727" spans="1:4">
      <c r="A727" s="155" t="s">
        <v>598</v>
      </c>
      <c r="B727" s="211">
        <v>142</v>
      </c>
      <c r="C727" s="211">
        <v>156</v>
      </c>
      <c r="D727" s="269">
        <f t="shared" si="11"/>
        <v>1.09859154929577</v>
      </c>
    </row>
    <row r="728" spans="1:4">
      <c r="A728" s="155" t="s">
        <v>599</v>
      </c>
      <c r="B728" s="211">
        <v>1642</v>
      </c>
      <c r="C728" s="211">
        <v>1806</v>
      </c>
      <c r="D728" s="269">
        <f t="shared" si="11"/>
        <v>1.09987819732034</v>
      </c>
    </row>
    <row r="729" spans="1:4">
      <c r="A729" s="155" t="s">
        <v>600</v>
      </c>
      <c r="B729" s="211">
        <v>0</v>
      </c>
      <c r="C729" s="211">
        <v>0</v>
      </c>
      <c r="D729" s="269" t="e">
        <f t="shared" si="11"/>
        <v>#DIV/0!</v>
      </c>
    </row>
    <row r="730" spans="1:4">
      <c r="A730" s="155" t="s">
        <v>601</v>
      </c>
      <c r="B730" s="211">
        <f>SUM(B731:B733)</f>
        <v>504</v>
      </c>
      <c r="C730" s="211">
        <f>SUM(C731:C733)</f>
        <v>555</v>
      </c>
      <c r="D730" s="269">
        <f t="shared" si="11"/>
        <v>1.10119047619048</v>
      </c>
    </row>
    <row r="731" spans="1:4">
      <c r="A731" s="155" t="s">
        <v>602</v>
      </c>
      <c r="B731" s="211">
        <v>335</v>
      </c>
      <c r="C731" s="211">
        <v>369</v>
      </c>
      <c r="D731" s="269">
        <f t="shared" si="11"/>
        <v>1.10149253731343</v>
      </c>
    </row>
    <row r="732" spans="1:4">
      <c r="A732" s="155" t="s">
        <v>603</v>
      </c>
      <c r="B732" s="211">
        <v>0</v>
      </c>
      <c r="C732" s="211">
        <v>0</v>
      </c>
      <c r="D732" s="269" t="e">
        <f t="shared" si="11"/>
        <v>#DIV/0!</v>
      </c>
    </row>
    <row r="733" spans="1:4">
      <c r="A733" s="155" t="s">
        <v>604</v>
      </c>
      <c r="B733" s="211">
        <v>169</v>
      </c>
      <c r="C733" s="211">
        <v>186</v>
      </c>
      <c r="D733" s="269">
        <f t="shared" si="11"/>
        <v>1.10059171597633</v>
      </c>
    </row>
    <row r="734" spans="1:4">
      <c r="A734" s="155" t="s">
        <v>605</v>
      </c>
      <c r="B734" s="211">
        <f>SUM(B735:B736)</f>
        <v>35</v>
      </c>
      <c r="C734" s="211">
        <f>SUM(C735:C736)</f>
        <v>39</v>
      </c>
      <c r="D734" s="269">
        <f t="shared" si="11"/>
        <v>1.11428571428571</v>
      </c>
    </row>
    <row r="735" spans="1:4">
      <c r="A735" s="155" t="s">
        <v>606</v>
      </c>
      <c r="B735" s="211">
        <v>35</v>
      </c>
      <c r="C735" s="211">
        <v>39</v>
      </c>
      <c r="D735" s="269">
        <f t="shared" si="11"/>
        <v>1.11428571428571</v>
      </c>
    </row>
    <row r="736" spans="1:4">
      <c r="A736" s="155" t="s">
        <v>607</v>
      </c>
      <c r="B736" s="211">
        <v>0</v>
      </c>
      <c r="C736" s="211">
        <v>0</v>
      </c>
      <c r="D736" s="269" t="e">
        <f t="shared" si="11"/>
        <v>#DIV/0!</v>
      </c>
    </row>
    <row r="737" spans="1:4">
      <c r="A737" s="155" t="s">
        <v>608</v>
      </c>
      <c r="B737" s="211">
        <f>SUM(B738:B745)</f>
        <v>350</v>
      </c>
      <c r="C737" s="211">
        <f>SUM(C738:C745)</f>
        <v>385</v>
      </c>
      <c r="D737" s="269">
        <f t="shared" si="11"/>
        <v>1.1</v>
      </c>
    </row>
    <row r="738" spans="1:4">
      <c r="A738" s="155" t="s">
        <v>74</v>
      </c>
      <c r="B738" s="211">
        <v>282</v>
      </c>
      <c r="C738" s="211">
        <v>310</v>
      </c>
      <c r="D738" s="269">
        <f t="shared" si="11"/>
        <v>1.09929078014184</v>
      </c>
    </row>
    <row r="739" spans="1:4">
      <c r="A739" s="155" t="s">
        <v>75</v>
      </c>
      <c r="B739" s="211">
        <v>0</v>
      </c>
      <c r="C739" s="211">
        <v>0</v>
      </c>
      <c r="D739" s="269" t="e">
        <f t="shared" si="11"/>
        <v>#DIV/0!</v>
      </c>
    </row>
    <row r="740" spans="1:4">
      <c r="A740" s="155" t="s">
        <v>76</v>
      </c>
      <c r="B740" s="211">
        <v>0</v>
      </c>
      <c r="C740" s="211">
        <v>0</v>
      </c>
      <c r="D740" s="269" t="e">
        <f t="shared" si="11"/>
        <v>#DIV/0!</v>
      </c>
    </row>
    <row r="741" spans="1:4">
      <c r="A741" s="155" t="s">
        <v>115</v>
      </c>
      <c r="B741" s="211">
        <v>0</v>
      </c>
      <c r="C741" s="211">
        <v>0</v>
      </c>
      <c r="D741" s="269" t="e">
        <f t="shared" si="11"/>
        <v>#DIV/0!</v>
      </c>
    </row>
    <row r="742" spans="1:4">
      <c r="A742" s="155" t="s">
        <v>609</v>
      </c>
      <c r="B742" s="211">
        <v>0</v>
      </c>
      <c r="C742" s="211">
        <v>0</v>
      </c>
      <c r="D742" s="269" t="e">
        <f t="shared" si="11"/>
        <v>#DIV/0!</v>
      </c>
    </row>
    <row r="743" spans="1:4">
      <c r="A743" s="155" t="s">
        <v>610</v>
      </c>
      <c r="B743" s="211">
        <v>0</v>
      </c>
      <c r="C743" s="211">
        <v>0</v>
      </c>
      <c r="D743" s="269" t="e">
        <f t="shared" si="11"/>
        <v>#DIV/0!</v>
      </c>
    </row>
    <row r="744" spans="1:4">
      <c r="A744" s="155" t="s">
        <v>83</v>
      </c>
      <c r="B744" s="211">
        <v>60</v>
      </c>
      <c r="C744" s="211">
        <v>66</v>
      </c>
      <c r="D744" s="269">
        <f t="shared" si="11"/>
        <v>1.1</v>
      </c>
    </row>
    <row r="745" spans="1:4">
      <c r="A745" s="155" t="s">
        <v>611</v>
      </c>
      <c r="B745" s="211">
        <v>8</v>
      </c>
      <c r="C745" s="211">
        <v>9</v>
      </c>
      <c r="D745" s="269">
        <f t="shared" si="11"/>
        <v>1.125</v>
      </c>
    </row>
    <row r="746" spans="1:4">
      <c r="A746" s="155" t="s">
        <v>612</v>
      </c>
      <c r="B746" s="211">
        <f>B747</f>
        <v>0</v>
      </c>
      <c r="C746" s="211">
        <f>C747</f>
        <v>0</v>
      </c>
      <c r="D746" s="269" t="e">
        <f t="shared" si="11"/>
        <v>#DIV/0!</v>
      </c>
    </row>
    <row r="747" spans="1:4">
      <c r="A747" s="155" t="s">
        <v>613</v>
      </c>
      <c r="B747" s="211">
        <v>0</v>
      </c>
      <c r="C747" s="211">
        <v>0</v>
      </c>
      <c r="D747" s="269" t="e">
        <f t="shared" si="11"/>
        <v>#DIV/0!</v>
      </c>
    </row>
    <row r="748" spans="1:4">
      <c r="A748" s="155" t="s">
        <v>614</v>
      </c>
      <c r="B748" s="211">
        <f>B749</f>
        <v>105</v>
      </c>
      <c r="C748" s="211">
        <f>C749</f>
        <v>116</v>
      </c>
      <c r="D748" s="269">
        <f t="shared" si="11"/>
        <v>1.1047619047619</v>
      </c>
    </row>
    <row r="749" spans="1:4">
      <c r="A749" s="155" t="s">
        <v>615</v>
      </c>
      <c r="B749" s="211">
        <v>105</v>
      </c>
      <c r="C749" s="211">
        <v>116</v>
      </c>
      <c r="D749" s="269">
        <f t="shared" si="11"/>
        <v>1.1047619047619</v>
      </c>
    </row>
    <row r="750" spans="1:4">
      <c r="A750" s="155" t="s">
        <v>616</v>
      </c>
      <c r="B750" s="211">
        <f>SUM(B751,B761,B765,B774,B781,B788,B794,B797,B800,B802,B804,B810,B812,B814,B825)</f>
        <v>8150</v>
      </c>
      <c r="C750" s="211">
        <f>SUM(C751,C761,C765,C774,C781,C788,C794,C797,C800,C802,C804,C810,C812,C814,C825)</f>
        <v>8965</v>
      </c>
      <c r="D750" s="269">
        <f t="shared" si="11"/>
        <v>1.1</v>
      </c>
    </row>
    <row r="751" spans="1:4">
      <c r="A751" s="155" t="s">
        <v>617</v>
      </c>
      <c r="B751" s="211">
        <f>SUM(B752:B760)</f>
        <v>5156</v>
      </c>
      <c r="C751" s="211">
        <f>SUM(C752:C760)</f>
        <v>5672</v>
      </c>
      <c r="D751" s="269">
        <f t="shared" si="11"/>
        <v>1.10007757951901</v>
      </c>
    </row>
    <row r="752" spans="1:4">
      <c r="A752" s="155" t="s">
        <v>74</v>
      </c>
      <c r="B752" s="211">
        <v>0</v>
      </c>
      <c r="C752" s="211">
        <v>0</v>
      </c>
      <c r="D752" s="269" t="e">
        <f t="shared" si="11"/>
        <v>#DIV/0!</v>
      </c>
    </row>
    <row r="753" spans="1:4">
      <c r="A753" s="155" t="s">
        <v>75</v>
      </c>
      <c r="B753" s="211">
        <v>0</v>
      </c>
      <c r="C753" s="211">
        <v>0</v>
      </c>
      <c r="D753" s="269" t="e">
        <f t="shared" si="11"/>
        <v>#DIV/0!</v>
      </c>
    </row>
    <row r="754" spans="1:4">
      <c r="A754" s="155" t="s">
        <v>76</v>
      </c>
      <c r="B754" s="211">
        <v>0</v>
      </c>
      <c r="C754" s="211">
        <v>0</v>
      </c>
      <c r="D754" s="269" t="e">
        <f t="shared" si="11"/>
        <v>#DIV/0!</v>
      </c>
    </row>
    <row r="755" spans="1:4">
      <c r="A755" s="155" t="s">
        <v>618</v>
      </c>
      <c r="B755" s="211">
        <v>0</v>
      </c>
      <c r="C755" s="211">
        <v>0</v>
      </c>
      <c r="D755" s="269" t="e">
        <f t="shared" si="11"/>
        <v>#DIV/0!</v>
      </c>
    </row>
    <row r="756" spans="1:4">
      <c r="A756" s="155" t="s">
        <v>619</v>
      </c>
      <c r="B756" s="211">
        <v>0</v>
      </c>
      <c r="C756" s="211">
        <v>0</v>
      </c>
      <c r="D756" s="269" t="e">
        <f t="shared" si="11"/>
        <v>#DIV/0!</v>
      </c>
    </row>
    <row r="757" spans="1:4">
      <c r="A757" s="155" t="s">
        <v>620</v>
      </c>
      <c r="B757" s="211">
        <v>0</v>
      </c>
      <c r="C757" s="211">
        <v>0</v>
      </c>
      <c r="D757" s="269" t="e">
        <f t="shared" si="11"/>
        <v>#DIV/0!</v>
      </c>
    </row>
    <row r="758" spans="1:4">
      <c r="A758" s="155" t="s">
        <v>621</v>
      </c>
      <c r="B758" s="211">
        <v>0</v>
      </c>
      <c r="C758" s="211">
        <v>0</v>
      </c>
      <c r="D758" s="269" t="e">
        <f t="shared" si="11"/>
        <v>#DIV/0!</v>
      </c>
    </row>
    <row r="759" spans="1:4">
      <c r="A759" s="155" t="s">
        <v>622</v>
      </c>
      <c r="B759" s="211">
        <v>0</v>
      </c>
      <c r="C759" s="211">
        <v>0</v>
      </c>
      <c r="D759" s="269" t="e">
        <f t="shared" si="11"/>
        <v>#DIV/0!</v>
      </c>
    </row>
    <row r="760" spans="1:4">
      <c r="A760" s="155" t="s">
        <v>623</v>
      </c>
      <c r="B760" s="211">
        <v>5156</v>
      </c>
      <c r="C760" s="211">
        <v>5672</v>
      </c>
      <c r="D760" s="269">
        <f t="shared" si="11"/>
        <v>1.10007757951901</v>
      </c>
    </row>
    <row r="761" spans="1:4">
      <c r="A761" s="155" t="s">
        <v>624</v>
      </c>
      <c r="B761" s="211">
        <f>SUM(B762:B764)</f>
        <v>300</v>
      </c>
      <c r="C761" s="211">
        <f>SUM(C762:C764)</f>
        <v>330</v>
      </c>
      <c r="D761" s="269">
        <f t="shared" si="11"/>
        <v>1.1</v>
      </c>
    </row>
    <row r="762" spans="1:4">
      <c r="A762" s="155" t="s">
        <v>625</v>
      </c>
      <c r="B762" s="211">
        <v>0</v>
      </c>
      <c r="C762" s="211">
        <v>0</v>
      </c>
      <c r="D762" s="269" t="e">
        <f t="shared" si="11"/>
        <v>#DIV/0!</v>
      </c>
    </row>
    <row r="763" spans="1:4">
      <c r="A763" s="155" t="s">
        <v>626</v>
      </c>
      <c r="B763" s="211">
        <v>0</v>
      </c>
      <c r="C763" s="211">
        <v>0</v>
      </c>
      <c r="D763" s="269" t="e">
        <f t="shared" si="11"/>
        <v>#DIV/0!</v>
      </c>
    </row>
    <row r="764" spans="1:4">
      <c r="A764" s="155" t="s">
        <v>627</v>
      </c>
      <c r="B764" s="211">
        <v>300</v>
      </c>
      <c r="C764" s="211">
        <v>330</v>
      </c>
      <c r="D764" s="269">
        <f t="shared" si="11"/>
        <v>1.1</v>
      </c>
    </row>
    <row r="765" spans="1:4">
      <c r="A765" s="155" t="s">
        <v>628</v>
      </c>
      <c r="B765" s="211">
        <f>SUM(B766:B773)</f>
        <v>1272</v>
      </c>
      <c r="C765" s="211">
        <f>SUM(C766:C773)</f>
        <v>1399</v>
      </c>
      <c r="D765" s="269">
        <f t="shared" si="11"/>
        <v>1.0998427672956</v>
      </c>
    </row>
    <row r="766" spans="1:4">
      <c r="A766" s="155" t="s">
        <v>629</v>
      </c>
      <c r="B766" s="211">
        <v>0</v>
      </c>
      <c r="C766" s="211">
        <v>0</v>
      </c>
      <c r="D766" s="269" t="e">
        <f t="shared" si="11"/>
        <v>#DIV/0!</v>
      </c>
    </row>
    <row r="767" spans="1:4">
      <c r="A767" s="155" t="s">
        <v>630</v>
      </c>
      <c r="B767" s="211">
        <v>1242</v>
      </c>
      <c r="C767" s="211">
        <v>1366</v>
      </c>
      <c r="D767" s="269">
        <f t="shared" si="11"/>
        <v>1.09983896940419</v>
      </c>
    </row>
    <row r="768" spans="1:4">
      <c r="A768" s="155" t="s">
        <v>631</v>
      </c>
      <c r="B768" s="211">
        <v>0</v>
      </c>
      <c r="C768" s="211">
        <v>0</v>
      </c>
      <c r="D768" s="269" t="e">
        <f t="shared" si="11"/>
        <v>#DIV/0!</v>
      </c>
    </row>
    <row r="769" spans="1:4">
      <c r="A769" s="155" t="s">
        <v>632</v>
      </c>
      <c r="B769" s="211">
        <v>0</v>
      </c>
      <c r="C769" s="211">
        <v>0</v>
      </c>
      <c r="D769" s="269" t="e">
        <f t="shared" si="11"/>
        <v>#DIV/0!</v>
      </c>
    </row>
    <row r="770" spans="1:4">
      <c r="A770" s="155" t="s">
        <v>633</v>
      </c>
      <c r="B770" s="211">
        <v>0</v>
      </c>
      <c r="C770" s="211">
        <v>0</v>
      </c>
      <c r="D770" s="269" t="e">
        <f t="shared" si="11"/>
        <v>#DIV/0!</v>
      </c>
    </row>
    <row r="771" spans="1:4">
      <c r="A771" s="155" t="s">
        <v>634</v>
      </c>
      <c r="B771" s="211">
        <v>0</v>
      </c>
      <c r="C771" s="211">
        <v>0</v>
      </c>
      <c r="D771" s="269" t="e">
        <f t="shared" si="11"/>
        <v>#DIV/0!</v>
      </c>
    </row>
    <row r="772" spans="1:4">
      <c r="A772" s="155" t="s">
        <v>635</v>
      </c>
      <c r="B772" s="211">
        <v>0</v>
      </c>
      <c r="C772" s="211">
        <v>0</v>
      </c>
      <c r="D772" s="269" t="e">
        <f t="shared" si="11"/>
        <v>#DIV/0!</v>
      </c>
    </row>
    <row r="773" spans="1:4">
      <c r="A773" s="155" t="s">
        <v>636</v>
      </c>
      <c r="B773" s="211">
        <v>30</v>
      </c>
      <c r="C773" s="211">
        <v>33</v>
      </c>
      <c r="D773" s="269">
        <f t="shared" si="11"/>
        <v>1.1</v>
      </c>
    </row>
    <row r="774" spans="1:4">
      <c r="A774" s="155" t="s">
        <v>637</v>
      </c>
      <c r="B774" s="211">
        <f>SUM(B775:B780)</f>
        <v>863</v>
      </c>
      <c r="C774" s="211">
        <f>SUM(C775:C780)</f>
        <v>949</v>
      </c>
      <c r="D774" s="269">
        <f t="shared" si="11"/>
        <v>1.09965237543453</v>
      </c>
    </row>
    <row r="775" spans="1:4">
      <c r="A775" s="155" t="s">
        <v>638</v>
      </c>
      <c r="B775" s="211">
        <v>0</v>
      </c>
      <c r="C775" s="211">
        <v>0</v>
      </c>
      <c r="D775" s="269" t="e">
        <f t="shared" ref="D775:D838" si="12">C775/B775</f>
        <v>#DIV/0!</v>
      </c>
    </row>
    <row r="776" spans="1:4">
      <c r="A776" s="155" t="s">
        <v>639</v>
      </c>
      <c r="B776" s="211">
        <v>0</v>
      </c>
      <c r="C776" s="211">
        <v>0</v>
      </c>
      <c r="D776" s="269" t="e">
        <f t="shared" si="12"/>
        <v>#DIV/0!</v>
      </c>
    </row>
    <row r="777" spans="1:4">
      <c r="A777" s="155" t="s">
        <v>640</v>
      </c>
      <c r="B777" s="211">
        <v>0</v>
      </c>
      <c r="C777" s="211">
        <v>0</v>
      </c>
      <c r="D777" s="269" t="e">
        <f t="shared" si="12"/>
        <v>#DIV/0!</v>
      </c>
    </row>
    <row r="778" spans="1:4">
      <c r="A778" s="155" t="s">
        <v>641</v>
      </c>
      <c r="B778" s="211"/>
      <c r="C778" s="211">
        <v>0</v>
      </c>
      <c r="D778" s="269" t="e">
        <f t="shared" si="12"/>
        <v>#DIV/0!</v>
      </c>
    </row>
    <row r="779" spans="1:4">
      <c r="A779" s="155" t="s">
        <v>642</v>
      </c>
      <c r="B779" s="211"/>
      <c r="C779" s="211">
        <v>0</v>
      </c>
      <c r="D779" s="269" t="e">
        <f t="shared" si="12"/>
        <v>#DIV/0!</v>
      </c>
    </row>
    <row r="780" spans="1:4">
      <c r="A780" s="155" t="s">
        <v>643</v>
      </c>
      <c r="B780" s="211">
        <v>863</v>
      </c>
      <c r="C780" s="211">
        <v>949</v>
      </c>
      <c r="D780" s="269">
        <f t="shared" si="12"/>
        <v>1.09965237543453</v>
      </c>
    </row>
    <row r="781" spans="1:4">
      <c r="A781" s="155" t="s">
        <v>644</v>
      </c>
      <c r="B781" s="211">
        <f>SUM(B782:B787)</f>
        <v>43</v>
      </c>
      <c r="C781" s="211">
        <f>SUM(C782:C787)</f>
        <v>47</v>
      </c>
      <c r="D781" s="269">
        <f t="shared" si="12"/>
        <v>1.09302325581395</v>
      </c>
    </row>
    <row r="782" spans="1:4">
      <c r="A782" s="155" t="s">
        <v>645</v>
      </c>
      <c r="B782" s="211">
        <v>0</v>
      </c>
      <c r="C782" s="211">
        <v>0</v>
      </c>
      <c r="D782" s="269" t="e">
        <f t="shared" si="12"/>
        <v>#DIV/0!</v>
      </c>
    </row>
    <row r="783" spans="1:4">
      <c r="A783" s="155" t="s">
        <v>646</v>
      </c>
      <c r="B783" s="211">
        <v>0</v>
      </c>
      <c r="C783" s="211">
        <v>0</v>
      </c>
      <c r="D783" s="269" t="e">
        <f t="shared" si="12"/>
        <v>#DIV/0!</v>
      </c>
    </row>
    <row r="784" spans="1:4">
      <c r="A784" s="155" t="s">
        <v>647</v>
      </c>
      <c r="B784" s="211">
        <v>0</v>
      </c>
      <c r="C784" s="211">
        <v>0</v>
      </c>
      <c r="D784" s="269" t="e">
        <f t="shared" si="12"/>
        <v>#DIV/0!</v>
      </c>
    </row>
    <row r="785" spans="1:4">
      <c r="A785" s="155" t="s">
        <v>648</v>
      </c>
      <c r="B785" s="211">
        <v>0</v>
      </c>
      <c r="C785" s="211">
        <v>0</v>
      </c>
      <c r="D785" s="269" t="e">
        <f t="shared" si="12"/>
        <v>#DIV/0!</v>
      </c>
    </row>
    <row r="786" spans="1:4">
      <c r="A786" s="155" t="s">
        <v>649</v>
      </c>
      <c r="B786" s="211">
        <v>10</v>
      </c>
      <c r="C786" s="211">
        <v>11</v>
      </c>
      <c r="D786" s="269">
        <f t="shared" si="12"/>
        <v>1.1</v>
      </c>
    </row>
    <row r="787" spans="1:4">
      <c r="A787" s="155" t="s">
        <v>650</v>
      </c>
      <c r="B787" s="211">
        <v>33</v>
      </c>
      <c r="C787" s="211">
        <v>36</v>
      </c>
      <c r="D787" s="269">
        <f t="shared" si="12"/>
        <v>1.09090909090909</v>
      </c>
    </row>
    <row r="788" spans="1:4">
      <c r="A788" s="155" t="s">
        <v>651</v>
      </c>
      <c r="B788" s="211">
        <f>SUM(B789:B793)</f>
        <v>0</v>
      </c>
      <c r="C788" s="211">
        <v>0</v>
      </c>
      <c r="D788" s="269" t="e">
        <f t="shared" si="12"/>
        <v>#DIV/0!</v>
      </c>
    </row>
    <row r="789" spans="1:4">
      <c r="A789" s="155" t="s">
        <v>652</v>
      </c>
      <c r="B789" s="211">
        <v>0</v>
      </c>
      <c r="C789" s="211">
        <v>0</v>
      </c>
      <c r="D789" s="269" t="e">
        <f t="shared" si="12"/>
        <v>#DIV/0!</v>
      </c>
    </row>
    <row r="790" spans="1:4">
      <c r="A790" s="155" t="s">
        <v>653</v>
      </c>
      <c r="B790" s="211">
        <v>0</v>
      </c>
      <c r="C790" s="211">
        <v>0</v>
      </c>
      <c r="D790" s="269" t="e">
        <f t="shared" si="12"/>
        <v>#DIV/0!</v>
      </c>
    </row>
    <row r="791" spans="1:4">
      <c r="A791" s="155" t="s">
        <v>654</v>
      </c>
      <c r="B791" s="211">
        <v>0</v>
      </c>
      <c r="C791" s="211">
        <v>0</v>
      </c>
      <c r="D791" s="269" t="e">
        <f t="shared" si="12"/>
        <v>#DIV/0!</v>
      </c>
    </row>
    <row r="792" spans="1:4">
      <c r="A792" s="155" t="s">
        <v>655</v>
      </c>
      <c r="B792" s="211">
        <v>0</v>
      </c>
      <c r="C792" s="211">
        <v>0</v>
      </c>
      <c r="D792" s="269" t="e">
        <f t="shared" si="12"/>
        <v>#DIV/0!</v>
      </c>
    </row>
    <row r="793" spans="1:4">
      <c r="A793" s="155" t="s">
        <v>656</v>
      </c>
      <c r="B793" s="211">
        <v>0</v>
      </c>
      <c r="C793" s="211">
        <v>0</v>
      </c>
      <c r="D793" s="269" t="e">
        <f t="shared" si="12"/>
        <v>#DIV/0!</v>
      </c>
    </row>
    <row r="794" spans="1:4">
      <c r="A794" s="155" t="s">
        <v>657</v>
      </c>
      <c r="B794" s="211">
        <f>SUM(B795:B796)</f>
        <v>0</v>
      </c>
      <c r="C794" s="211">
        <v>0</v>
      </c>
      <c r="D794" s="269" t="e">
        <f t="shared" si="12"/>
        <v>#DIV/0!</v>
      </c>
    </row>
    <row r="795" spans="1:4">
      <c r="A795" s="155" t="s">
        <v>658</v>
      </c>
      <c r="B795" s="211">
        <v>0</v>
      </c>
      <c r="C795" s="211">
        <v>0</v>
      </c>
      <c r="D795" s="269" t="e">
        <f t="shared" si="12"/>
        <v>#DIV/0!</v>
      </c>
    </row>
    <row r="796" spans="1:4">
      <c r="A796" s="155" t="s">
        <v>659</v>
      </c>
      <c r="B796" s="211">
        <v>0</v>
      </c>
      <c r="C796" s="211">
        <v>0</v>
      </c>
      <c r="D796" s="269" t="e">
        <f t="shared" si="12"/>
        <v>#DIV/0!</v>
      </c>
    </row>
    <row r="797" spans="1:4">
      <c r="A797" s="155" t="s">
        <v>660</v>
      </c>
      <c r="B797" s="211">
        <f>SUM(B798:B799)</f>
        <v>0</v>
      </c>
      <c r="C797" s="211">
        <v>0</v>
      </c>
      <c r="D797" s="269" t="e">
        <f t="shared" si="12"/>
        <v>#DIV/0!</v>
      </c>
    </row>
    <row r="798" spans="1:4">
      <c r="A798" s="155" t="s">
        <v>661</v>
      </c>
      <c r="B798" s="211">
        <v>0</v>
      </c>
      <c r="C798" s="211">
        <v>0</v>
      </c>
      <c r="D798" s="269" t="e">
        <f t="shared" si="12"/>
        <v>#DIV/0!</v>
      </c>
    </row>
    <row r="799" spans="1:4">
      <c r="A799" s="155" t="s">
        <v>662</v>
      </c>
      <c r="B799" s="211">
        <v>0</v>
      </c>
      <c r="C799" s="211">
        <v>0</v>
      </c>
      <c r="D799" s="269" t="e">
        <f t="shared" si="12"/>
        <v>#DIV/0!</v>
      </c>
    </row>
    <row r="800" spans="1:4">
      <c r="A800" s="155" t="s">
        <v>663</v>
      </c>
      <c r="B800" s="211">
        <f>B801</f>
        <v>0</v>
      </c>
      <c r="C800" s="211">
        <v>0</v>
      </c>
      <c r="D800" s="269" t="e">
        <f t="shared" si="12"/>
        <v>#DIV/0!</v>
      </c>
    </row>
    <row r="801" spans="1:4">
      <c r="A801" s="155" t="s">
        <v>664</v>
      </c>
      <c r="B801" s="211">
        <v>0</v>
      </c>
      <c r="C801" s="211">
        <v>0</v>
      </c>
      <c r="D801" s="269" t="e">
        <f t="shared" si="12"/>
        <v>#DIV/0!</v>
      </c>
    </row>
    <row r="802" spans="1:4">
      <c r="A802" s="155" t="s">
        <v>665</v>
      </c>
      <c r="B802" s="211">
        <f>B803</f>
        <v>360</v>
      </c>
      <c r="C802" s="211">
        <f>C803</f>
        <v>396</v>
      </c>
      <c r="D802" s="269">
        <f t="shared" si="12"/>
        <v>1.1</v>
      </c>
    </row>
    <row r="803" spans="1:4">
      <c r="A803" s="155" t="s">
        <v>666</v>
      </c>
      <c r="B803" s="211">
        <v>360</v>
      </c>
      <c r="C803" s="211">
        <v>396</v>
      </c>
      <c r="D803" s="269">
        <f t="shared" si="12"/>
        <v>1.1</v>
      </c>
    </row>
    <row r="804" spans="1:4">
      <c r="A804" s="155" t="s">
        <v>667</v>
      </c>
      <c r="B804" s="211">
        <f>SUM(B805:B809)</f>
        <v>0</v>
      </c>
      <c r="C804" s="211">
        <v>0</v>
      </c>
      <c r="D804" s="269" t="e">
        <f t="shared" si="12"/>
        <v>#DIV/0!</v>
      </c>
    </row>
    <row r="805" spans="1:4">
      <c r="A805" s="155" t="s">
        <v>668</v>
      </c>
      <c r="B805" s="211">
        <v>0</v>
      </c>
      <c r="C805" s="211">
        <v>0</v>
      </c>
      <c r="D805" s="269" t="e">
        <f t="shared" si="12"/>
        <v>#DIV/0!</v>
      </c>
    </row>
    <row r="806" spans="1:4">
      <c r="A806" s="155" t="s">
        <v>669</v>
      </c>
      <c r="B806" s="211">
        <v>0</v>
      </c>
      <c r="C806" s="211">
        <v>0</v>
      </c>
      <c r="D806" s="269" t="e">
        <f t="shared" si="12"/>
        <v>#DIV/0!</v>
      </c>
    </row>
    <row r="807" spans="1:4">
      <c r="A807" s="155" t="s">
        <v>670</v>
      </c>
      <c r="B807" s="211">
        <v>0</v>
      </c>
      <c r="C807" s="211">
        <v>0</v>
      </c>
      <c r="D807" s="269" t="e">
        <f t="shared" si="12"/>
        <v>#DIV/0!</v>
      </c>
    </row>
    <row r="808" spans="1:4">
      <c r="A808" s="155" t="s">
        <v>671</v>
      </c>
      <c r="B808" s="211">
        <v>0</v>
      </c>
      <c r="C808" s="211">
        <v>0</v>
      </c>
      <c r="D808" s="269" t="e">
        <f t="shared" si="12"/>
        <v>#DIV/0!</v>
      </c>
    </row>
    <row r="809" spans="1:4">
      <c r="A809" s="155" t="s">
        <v>672</v>
      </c>
      <c r="B809" s="211">
        <v>0</v>
      </c>
      <c r="C809" s="211">
        <v>0</v>
      </c>
      <c r="D809" s="269" t="e">
        <f t="shared" si="12"/>
        <v>#DIV/0!</v>
      </c>
    </row>
    <row r="810" spans="1:4">
      <c r="A810" s="155" t="s">
        <v>673</v>
      </c>
      <c r="B810" s="211">
        <f>B811</f>
        <v>0</v>
      </c>
      <c r="C810" s="211">
        <v>0</v>
      </c>
      <c r="D810" s="269" t="e">
        <f t="shared" si="12"/>
        <v>#DIV/0!</v>
      </c>
    </row>
    <row r="811" spans="1:4">
      <c r="A811" s="155" t="s">
        <v>674</v>
      </c>
      <c r="B811" s="211">
        <v>0</v>
      </c>
      <c r="C811" s="211">
        <v>0</v>
      </c>
      <c r="D811" s="269" t="e">
        <f t="shared" si="12"/>
        <v>#DIV/0!</v>
      </c>
    </row>
    <row r="812" spans="1:4">
      <c r="A812" s="155" t="s">
        <v>675</v>
      </c>
      <c r="B812" s="211">
        <f>B813</f>
        <v>0</v>
      </c>
      <c r="C812" s="211">
        <v>0</v>
      </c>
      <c r="D812" s="269" t="e">
        <f t="shared" si="12"/>
        <v>#DIV/0!</v>
      </c>
    </row>
    <row r="813" spans="1:4">
      <c r="A813" s="155" t="s">
        <v>676</v>
      </c>
      <c r="B813" s="211">
        <v>0</v>
      </c>
      <c r="C813" s="211">
        <v>0</v>
      </c>
      <c r="D813" s="269" t="e">
        <f t="shared" si="12"/>
        <v>#DIV/0!</v>
      </c>
    </row>
    <row r="814" spans="1:4">
      <c r="A814" s="155" t="s">
        <v>677</v>
      </c>
      <c r="B814" s="211">
        <f>SUM(B815:B824)</f>
        <v>0</v>
      </c>
      <c r="C814" s="211">
        <v>0</v>
      </c>
      <c r="D814" s="269" t="e">
        <f t="shared" si="12"/>
        <v>#DIV/0!</v>
      </c>
    </row>
    <row r="815" spans="1:4">
      <c r="A815" s="155" t="s">
        <v>74</v>
      </c>
      <c r="B815" s="211">
        <v>0</v>
      </c>
      <c r="C815" s="211">
        <v>0</v>
      </c>
      <c r="D815" s="269" t="e">
        <f t="shared" si="12"/>
        <v>#DIV/0!</v>
      </c>
    </row>
    <row r="816" spans="1:4">
      <c r="A816" s="155" t="s">
        <v>75</v>
      </c>
      <c r="B816" s="211">
        <v>0</v>
      </c>
      <c r="C816" s="211">
        <v>0</v>
      </c>
      <c r="D816" s="269" t="e">
        <f t="shared" si="12"/>
        <v>#DIV/0!</v>
      </c>
    </row>
    <row r="817" spans="1:4">
      <c r="A817" s="155" t="s">
        <v>76</v>
      </c>
      <c r="B817" s="211">
        <v>0</v>
      </c>
      <c r="C817" s="211">
        <v>0</v>
      </c>
      <c r="D817" s="269" t="e">
        <f t="shared" si="12"/>
        <v>#DIV/0!</v>
      </c>
    </row>
    <row r="818" spans="1:4">
      <c r="A818" s="155" t="s">
        <v>678</v>
      </c>
      <c r="B818" s="211">
        <v>0</v>
      </c>
      <c r="C818" s="211">
        <v>0</v>
      </c>
      <c r="D818" s="269" t="e">
        <f t="shared" si="12"/>
        <v>#DIV/0!</v>
      </c>
    </row>
    <row r="819" spans="1:4">
      <c r="A819" s="155" t="s">
        <v>679</v>
      </c>
      <c r="B819" s="211">
        <v>0</v>
      </c>
      <c r="C819" s="211">
        <v>0</v>
      </c>
      <c r="D819" s="269" t="e">
        <f t="shared" si="12"/>
        <v>#DIV/0!</v>
      </c>
    </row>
    <row r="820" spans="1:4">
      <c r="A820" s="155" t="s">
        <v>680</v>
      </c>
      <c r="B820" s="211">
        <v>0</v>
      </c>
      <c r="C820" s="211">
        <v>0</v>
      </c>
      <c r="D820" s="269" t="e">
        <f t="shared" si="12"/>
        <v>#DIV/0!</v>
      </c>
    </row>
    <row r="821" spans="1:4">
      <c r="A821" s="155" t="s">
        <v>115</v>
      </c>
      <c r="B821" s="211">
        <v>0</v>
      </c>
      <c r="C821" s="211">
        <v>0</v>
      </c>
      <c r="D821" s="269" t="e">
        <f t="shared" si="12"/>
        <v>#DIV/0!</v>
      </c>
    </row>
    <row r="822" spans="1:4">
      <c r="A822" s="155" t="s">
        <v>681</v>
      </c>
      <c r="B822" s="211">
        <v>0</v>
      </c>
      <c r="C822" s="211">
        <v>0</v>
      </c>
      <c r="D822" s="269" t="e">
        <f t="shared" si="12"/>
        <v>#DIV/0!</v>
      </c>
    </row>
    <row r="823" spans="1:4">
      <c r="A823" s="155" t="s">
        <v>83</v>
      </c>
      <c r="B823" s="211">
        <v>0</v>
      </c>
      <c r="C823" s="211">
        <v>0</v>
      </c>
      <c r="D823" s="269" t="e">
        <f t="shared" si="12"/>
        <v>#DIV/0!</v>
      </c>
    </row>
    <row r="824" spans="1:4">
      <c r="A824" s="155" t="s">
        <v>682</v>
      </c>
      <c r="B824" s="211">
        <v>0</v>
      </c>
      <c r="C824" s="211">
        <v>0</v>
      </c>
      <c r="D824" s="269" t="e">
        <f t="shared" si="12"/>
        <v>#DIV/0!</v>
      </c>
    </row>
    <row r="825" spans="1:4">
      <c r="A825" s="155" t="s">
        <v>683</v>
      </c>
      <c r="B825" s="211">
        <f>B826</f>
        <v>156</v>
      </c>
      <c r="C825" s="211">
        <f>C826</f>
        <v>172</v>
      </c>
      <c r="D825" s="269">
        <f t="shared" si="12"/>
        <v>1.1025641025641</v>
      </c>
    </row>
    <row r="826" spans="1:4">
      <c r="A826" s="155" t="s">
        <v>684</v>
      </c>
      <c r="B826" s="211">
        <v>156</v>
      </c>
      <c r="C826" s="211">
        <v>172</v>
      </c>
      <c r="D826" s="269">
        <f t="shared" si="12"/>
        <v>1.1025641025641</v>
      </c>
    </row>
    <row r="827" spans="1:4">
      <c r="A827" s="155" t="s">
        <v>685</v>
      </c>
      <c r="B827" s="211">
        <f>SUM(B828,B839,B841,B844,B846,B848)</f>
        <v>11844</v>
      </c>
      <c r="C827" s="211">
        <f>SUM(C828,C839,C841,C844,C846,C848)</f>
        <v>13029</v>
      </c>
      <c r="D827" s="269">
        <f t="shared" si="12"/>
        <v>1.1000506585613</v>
      </c>
    </row>
    <row r="828" spans="1:4">
      <c r="A828" s="155" t="s">
        <v>686</v>
      </c>
      <c r="B828" s="211">
        <f>SUM(B829:B838)</f>
        <v>2547</v>
      </c>
      <c r="C828" s="211">
        <f>SUM(C829:C838)</f>
        <v>2802</v>
      </c>
      <c r="D828" s="269">
        <f t="shared" si="12"/>
        <v>1.10011778563015</v>
      </c>
    </row>
    <row r="829" spans="1:4">
      <c r="A829" s="155" t="s">
        <v>74</v>
      </c>
      <c r="B829" s="211">
        <v>753</v>
      </c>
      <c r="C829" s="211">
        <v>828</v>
      </c>
      <c r="D829" s="269">
        <f t="shared" si="12"/>
        <v>1.0996015936255</v>
      </c>
    </row>
    <row r="830" spans="1:4">
      <c r="A830" s="155" t="s">
        <v>75</v>
      </c>
      <c r="B830" s="211">
        <v>0</v>
      </c>
      <c r="C830" s="211">
        <v>0</v>
      </c>
      <c r="D830" s="269" t="e">
        <f t="shared" si="12"/>
        <v>#DIV/0!</v>
      </c>
    </row>
    <row r="831" spans="1:4">
      <c r="A831" s="155" t="s">
        <v>76</v>
      </c>
      <c r="B831" s="211">
        <v>0</v>
      </c>
      <c r="C831" s="211">
        <v>0</v>
      </c>
      <c r="D831" s="269" t="e">
        <f t="shared" si="12"/>
        <v>#DIV/0!</v>
      </c>
    </row>
    <row r="832" spans="1:4">
      <c r="A832" s="155" t="s">
        <v>687</v>
      </c>
      <c r="B832" s="211">
        <v>309</v>
      </c>
      <c r="C832" s="211">
        <v>340</v>
      </c>
      <c r="D832" s="269">
        <f t="shared" si="12"/>
        <v>1.10032362459547</v>
      </c>
    </row>
    <row r="833" spans="1:4">
      <c r="A833" s="155" t="s">
        <v>688</v>
      </c>
      <c r="B833" s="211">
        <v>0</v>
      </c>
      <c r="C833" s="211">
        <v>0</v>
      </c>
      <c r="D833" s="269" t="e">
        <f t="shared" si="12"/>
        <v>#DIV/0!</v>
      </c>
    </row>
    <row r="834" spans="1:4">
      <c r="A834" s="155" t="s">
        <v>689</v>
      </c>
      <c r="B834" s="211">
        <v>0</v>
      </c>
      <c r="C834" s="211">
        <v>0</v>
      </c>
      <c r="D834" s="269" t="e">
        <f t="shared" si="12"/>
        <v>#DIV/0!</v>
      </c>
    </row>
    <row r="835" spans="1:4">
      <c r="A835" s="155" t="s">
        <v>690</v>
      </c>
      <c r="B835" s="211">
        <v>0</v>
      </c>
      <c r="C835" s="211">
        <v>0</v>
      </c>
      <c r="D835" s="269" t="e">
        <f t="shared" si="12"/>
        <v>#DIV/0!</v>
      </c>
    </row>
    <row r="836" spans="1:4">
      <c r="A836" s="155" t="s">
        <v>691</v>
      </c>
      <c r="B836" s="211">
        <v>106</v>
      </c>
      <c r="C836" s="211">
        <v>117</v>
      </c>
      <c r="D836" s="269">
        <f t="shared" si="12"/>
        <v>1.10377358490566</v>
      </c>
    </row>
    <row r="837" spans="1:4">
      <c r="A837" s="155" t="s">
        <v>692</v>
      </c>
      <c r="B837" s="211">
        <v>0</v>
      </c>
      <c r="C837" s="211">
        <v>0</v>
      </c>
      <c r="D837" s="269" t="e">
        <f t="shared" si="12"/>
        <v>#DIV/0!</v>
      </c>
    </row>
    <row r="838" spans="1:4">
      <c r="A838" s="155" t="s">
        <v>693</v>
      </c>
      <c r="B838" s="211">
        <v>1379</v>
      </c>
      <c r="C838" s="211">
        <v>1517</v>
      </c>
      <c r="D838" s="269">
        <f t="shared" si="12"/>
        <v>1.10007251631617</v>
      </c>
    </row>
    <row r="839" spans="1:4">
      <c r="A839" s="155" t="s">
        <v>694</v>
      </c>
      <c r="B839" s="211">
        <f>B840</f>
        <v>190</v>
      </c>
      <c r="C839" s="211">
        <f>C840</f>
        <v>209</v>
      </c>
      <c r="D839" s="269">
        <f t="shared" ref="D839:D902" si="13">C839/B839</f>
        <v>1.1</v>
      </c>
    </row>
    <row r="840" spans="1:4">
      <c r="A840" s="155" t="s">
        <v>695</v>
      </c>
      <c r="B840" s="211">
        <v>190</v>
      </c>
      <c r="C840" s="211">
        <v>209</v>
      </c>
      <c r="D840" s="269">
        <f t="shared" si="13"/>
        <v>1.1</v>
      </c>
    </row>
    <row r="841" spans="1:4">
      <c r="A841" s="155" t="s">
        <v>696</v>
      </c>
      <c r="B841" s="211">
        <f>SUM(B842:B843)</f>
        <v>2150</v>
      </c>
      <c r="C841" s="211">
        <f>SUM(C842:C843)</f>
        <v>2365</v>
      </c>
      <c r="D841" s="269">
        <f t="shared" si="13"/>
        <v>1.1</v>
      </c>
    </row>
    <row r="842" spans="1:4">
      <c r="A842" s="155" t="s">
        <v>697</v>
      </c>
      <c r="B842" s="211">
        <v>130</v>
      </c>
      <c r="C842" s="211">
        <v>143</v>
      </c>
      <c r="D842" s="269">
        <f t="shared" si="13"/>
        <v>1.1</v>
      </c>
    </row>
    <row r="843" spans="1:4">
      <c r="A843" s="155" t="s">
        <v>698</v>
      </c>
      <c r="B843" s="211">
        <v>2020</v>
      </c>
      <c r="C843" s="211">
        <v>2222</v>
      </c>
      <c r="D843" s="269">
        <f t="shared" si="13"/>
        <v>1.1</v>
      </c>
    </row>
    <row r="844" spans="1:4">
      <c r="A844" s="155" t="s">
        <v>699</v>
      </c>
      <c r="B844" s="211">
        <f>B845</f>
        <v>1386</v>
      </c>
      <c r="C844" s="211">
        <f>C845</f>
        <v>1525</v>
      </c>
      <c r="D844" s="269">
        <f t="shared" si="13"/>
        <v>1.1002886002886</v>
      </c>
    </row>
    <row r="845" spans="1:4">
      <c r="A845" s="155" t="s">
        <v>700</v>
      </c>
      <c r="B845" s="211">
        <v>1386</v>
      </c>
      <c r="C845" s="211">
        <v>1525</v>
      </c>
      <c r="D845" s="269">
        <f t="shared" si="13"/>
        <v>1.1002886002886</v>
      </c>
    </row>
    <row r="846" spans="1:4">
      <c r="A846" s="155" t="s">
        <v>701</v>
      </c>
      <c r="B846" s="211">
        <f>B847</f>
        <v>0</v>
      </c>
      <c r="C846" s="211">
        <v>0</v>
      </c>
      <c r="D846" s="269" t="e">
        <f t="shared" si="13"/>
        <v>#DIV/0!</v>
      </c>
    </row>
    <row r="847" spans="1:4">
      <c r="A847" s="155" t="s">
        <v>702</v>
      </c>
      <c r="B847" s="211">
        <v>0</v>
      </c>
      <c r="C847" s="211">
        <v>0</v>
      </c>
      <c r="D847" s="269" t="e">
        <f t="shared" si="13"/>
        <v>#DIV/0!</v>
      </c>
    </row>
    <row r="848" spans="1:4">
      <c r="A848" s="155" t="s">
        <v>703</v>
      </c>
      <c r="B848" s="211">
        <f>B849</f>
        <v>5571</v>
      </c>
      <c r="C848" s="211">
        <f>C849</f>
        <v>6128</v>
      </c>
      <c r="D848" s="269">
        <f t="shared" si="13"/>
        <v>1.09998204990127</v>
      </c>
    </row>
    <row r="849" spans="1:4">
      <c r="A849" s="155" t="s">
        <v>704</v>
      </c>
      <c r="B849" s="211">
        <v>5571</v>
      </c>
      <c r="C849" s="211">
        <v>6128</v>
      </c>
      <c r="D849" s="269">
        <f t="shared" si="13"/>
        <v>1.09998204990127</v>
      </c>
    </row>
    <row r="850" spans="1:4">
      <c r="A850" s="155" t="s">
        <v>705</v>
      </c>
      <c r="B850" s="211">
        <f>SUM(B851,B877,B899,B927,B938,B945,B951,B954)</f>
        <v>35905</v>
      </c>
      <c r="C850" s="211">
        <f>SUM(C851,C877,C899,C927,C938,C945,C951,C954)</f>
        <v>39969</v>
      </c>
      <c r="D850" s="269">
        <f t="shared" si="13"/>
        <v>1.11318757833171</v>
      </c>
    </row>
    <row r="851" spans="1:4">
      <c r="A851" s="155" t="s">
        <v>706</v>
      </c>
      <c r="B851" s="211">
        <f>SUM(B852:B876)</f>
        <v>7710</v>
      </c>
      <c r="C851" s="211">
        <f>SUM(C852:C876)</f>
        <v>8483</v>
      </c>
      <c r="D851" s="269">
        <f t="shared" si="13"/>
        <v>1.10025940337224</v>
      </c>
    </row>
    <row r="852" spans="1:4">
      <c r="A852" s="155" t="s">
        <v>74</v>
      </c>
      <c r="B852" s="211">
        <v>837</v>
      </c>
      <c r="C852" s="211">
        <v>921</v>
      </c>
      <c r="D852" s="269">
        <f t="shared" si="13"/>
        <v>1.10035842293907</v>
      </c>
    </row>
    <row r="853" spans="1:4">
      <c r="A853" s="155" t="s">
        <v>75</v>
      </c>
      <c r="B853" s="211">
        <v>0</v>
      </c>
      <c r="C853" s="211">
        <v>0</v>
      </c>
      <c r="D853" s="269" t="e">
        <f t="shared" si="13"/>
        <v>#DIV/0!</v>
      </c>
    </row>
    <row r="854" spans="1:4">
      <c r="A854" s="155" t="s">
        <v>76</v>
      </c>
      <c r="B854" s="211">
        <v>0</v>
      </c>
      <c r="C854" s="211">
        <v>0</v>
      </c>
      <c r="D854" s="269" t="e">
        <f t="shared" si="13"/>
        <v>#DIV/0!</v>
      </c>
    </row>
    <row r="855" spans="1:4">
      <c r="A855" s="155" t="s">
        <v>83</v>
      </c>
      <c r="B855" s="211">
        <v>365</v>
      </c>
      <c r="C855" s="211">
        <v>402</v>
      </c>
      <c r="D855" s="269">
        <f t="shared" si="13"/>
        <v>1.1013698630137</v>
      </c>
    </row>
    <row r="856" spans="1:4">
      <c r="A856" s="155" t="s">
        <v>707</v>
      </c>
      <c r="B856" s="211">
        <v>15</v>
      </c>
      <c r="C856" s="211">
        <v>17</v>
      </c>
      <c r="D856" s="269">
        <f t="shared" si="13"/>
        <v>1.13333333333333</v>
      </c>
    </row>
    <row r="857" spans="1:4">
      <c r="A857" s="155" t="s">
        <v>708</v>
      </c>
      <c r="B857" s="211">
        <v>124</v>
      </c>
      <c r="C857" s="211">
        <v>136</v>
      </c>
      <c r="D857" s="269">
        <f t="shared" si="13"/>
        <v>1.09677419354839</v>
      </c>
    </row>
    <row r="858" spans="1:4">
      <c r="A858" s="155" t="s">
        <v>709</v>
      </c>
      <c r="B858" s="211">
        <v>100</v>
      </c>
      <c r="C858" s="211">
        <v>110</v>
      </c>
      <c r="D858" s="269">
        <f t="shared" si="13"/>
        <v>1.1</v>
      </c>
    </row>
    <row r="859" spans="1:4">
      <c r="A859" s="155" t="s">
        <v>710</v>
      </c>
      <c r="B859" s="211">
        <v>95</v>
      </c>
      <c r="C859" s="211">
        <v>105</v>
      </c>
      <c r="D859" s="269">
        <f t="shared" si="13"/>
        <v>1.10526315789474</v>
      </c>
    </row>
    <row r="860" spans="1:4">
      <c r="A860" s="155" t="s">
        <v>711</v>
      </c>
      <c r="B860" s="211">
        <v>0</v>
      </c>
      <c r="C860" s="211">
        <v>0</v>
      </c>
      <c r="D860" s="269" t="e">
        <f t="shared" si="13"/>
        <v>#DIV/0!</v>
      </c>
    </row>
    <row r="861" spans="1:4">
      <c r="A861" s="155" t="s">
        <v>712</v>
      </c>
      <c r="B861" s="211">
        <v>0</v>
      </c>
      <c r="C861" s="211">
        <v>0</v>
      </c>
      <c r="D861" s="269" t="e">
        <f t="shared" si="13"/>
        <v>#DIV/0!</v>
      </c>
    </row>
    <row r="862" spans="1:4">
      <c r="A862" s="155" t="s">
        <v>713</v>
      </c>
      <c r="B862" s="211">
        <v>0</v>
      </c>
      <c r="C862" s="211">
        <v>0</v>
      </c>
      <c r="D862" s="269" t="e">
        <f t="shared" si="13"/>
        <v>#DIV/0!</v>
      </c>
    </row>
    <row r="863" spans="1:4">
      <c r="A863" s="155" t="s">
        <v>714</v>
      </c>
      <c r="B863" s="211">
        <v>0</v>
      </c>
      <c r="C863" s="211">
        <v>0</v>
      </c>
      <c r="D863" s="269" t="e">
        <f t="shared" si="13"/>
        <v>#DIV/0!</v>
      </c>
    </row>
    <row r="864" spans="1:4">
      <c r="A864" s="155" t="s">
        <v>715</v>
      </c>
      <c r="B864" s="211">
        <v>0</v>
      </c>
      <c r="C864" s="211">
        <v>0</v>
      </c>
      <c r="D864" s="269" t="e">
        <f t="shared" si="13"/>
        <v>#DIV/0!</v>
      </c>
    </row>
    <row r="865" spans="1:4">
      <c r="A865" s="155" t="s">
        <v>716</v>
      </c>
      <c r="B865" s="211">
        <v>0</v>
      </c>
      <c r="C865" s="211">
        <v>0</v>
      </c>
      <c r="D865" s="269" t="e">
        <f t="shared" si="13"/>
        <v>#DIV/0!</v>
      </c>
    </row>
    <row r="866" spans="1:4">
      <c r="A866" s="155" t="s">
        <v>717</v>
      </c>
      <c r="B866" s="211">
        <v>266</v>
      </c>
      <c r="C866" s="211">
        <v>293</v>
      </c>
      <c r="D866" s="269">
        <f t="shared" si="13"/>
        <v>1.1015037593985</v>
      </c>
    </row>
    <row r="867" spans="1:4">
      <c r="A867" s="155" t="s">
        <v>718</v>
      </c>
      <c r="B867" s="211">
        <v>4310</v>
      </c>
      <c r="C867" s="211">
        <v>4741</v>
      </c>
      <c r="D867" s="269">
        <f t="shared" si="13"/>
        <v>1.1</v>
      </c>
    </row>
    <row r="868" spans="1:4">
      <c r="A868" s="155" t="s">
        <v>719</v>
      </c>
      <c r="B868" s="211">
        <v>46</v>
      </c>
      <c r="C868" s="211">
        <v>51</v>
      </c>
      <c r="D868" s="269">
        <f t="shared" si="13"/>
        <v>1.10869565217391</v>
      </c>
    </row>
    <row r="869" spans="1:4">
      <c r="A869" s="155" t="s">
        <v>720</v>
      </c>
      <c r="B869" s="211">
        <v>0</v>
      </c>
      <c r="C869" s="211">
        <v>0</v>
      </c>
      <c r="D869" s="269" t="e">
        <f t="shared" si="13"/>
        <v>#DIV/0!</v>
      </c>
    </row>
    <row r="870" spans="1:4">
      <c r="A870" s="155" t="s">
        <v>721</v>
      </c>
      <c r="B870" s="211">
        <v>231</v>
      </c>
      <c r="C870" s="211">
        <v>254</v>
      </c>
      <c r="D870" s="269">
        <f t="shared" si="13"/>
        <v>1.0995670995671</v>
      </c>
    </row>
    <row r="871" spans="1:4">
      <c r="A871" s="155" t="s">
        <v>722</v>
      </c>
      <c r="B871" s="211">
        <v>812</v>
      </c>
      <c r="C871" s="211">
        <v>893</v>
      </c>
      <c r="D871" s="269">
        <f t="shared" si="13"/>
        <v>1.09975369458128</v>
      </c>
    </row>
    <row r="872" spans="1:4">
      <c r="A872" s="155" t="s">
        <v>723</v>
      </c>
      <c r="B872" s="211">
        <v>0</v>
      </c>
      <c r="C872" s="211">
        <v>0</v>
      </c>
      <c r="D872" s="269" t="e">
        <f t="shared" si="13"/>
        <v>#DIV/0!</v>
      </c>
    </row>
    <row r="873" spans="1:4">
      <c r="A873" s="155" t="s">
        <v>724</v>
      </c>
      <c r="B873" s="211">
        <v>0</v>
      </c>
      <c r="C873" s="211">
        <v>0</v>
      </c>
      <c r="D873" s="269" t="e">
        <f t="shared" si="13"/>
        <v>#DIV/0!</v>
      </c>
    </row>
    <row r="874" spans="1:4">
      <c r="A874" s="155" t="s">
        <v>725</v>
      </c>
      <c r="B874" s="211">
        <v>0</v>
      </c>
      <c r="C874" s="211">
        <v>0</v>
      </c>
      <c r="D874" s="269" t="e">
        <f t="shared" si="13"/>
        <v>#DIV/0!</v>
      </c>
    </row>
    <row r="875" spans="1:4">
      <c r="A875" s="155" t="s">
        <v>726</v>
      </c>
      <c r="B875" s="211">
        <v>204</v>
      </c>
      <c r="C875" s="211">
        <v>224</v>
      </c>
      <c r="D875" s="269">
        <f t="shared" si="13"/>
        <v>1.09803921568627</v>
      </c>
    </row>
    <row r="876" spans="1:4">
      <c r="A876" s="155" t="s">
        <v>727</v>
      </c>
      <c r="B876" s="211">
        <v>305</v>
      </c>
      <c r="C876" s="211">
        <v>336</v>
      </c>
      <c r="D876" s="269">
        <f t="shared" si="13"/>
        <v>1.1016393442623</v>
      </c>
    </row>
    <row r="877" spans="1:4">
      <c r="A877" s="155" t="s">
        <v>728</v>
      </c>
      <c r="B877" s="211">
        <f>SUM(B878:B898)</f>
        <v>1077</v>
      </c>
      <c r="C877" s="211">
        <f>SUM(C878:C898)</f>
        <v>1185</v>
      </c>
      <c r="D877" s="269">
        <f t="shared" si="13"/>
        <v>1.10027855153203</v>
      </c>
    </row>
    <row r="878" spans="1:4">
      <c r="A878" s="155" t="s">
        <v>74</v>
      </c>
      <c r="B878" s="211">
        <v>299</v>
      </c>
      <c r="C878" s="211">
        <v>329</v>
      </c>
      <c r="D878" s="269">
        <f t="shared" si="13"/>
        <v>1.10033444816054</v>
      </c>
    </row>
    <row r="879" spans="1:4">
      <c r="A879" s="155" t="s">
        <v>75</v>
      </c>
      <c r="B879" s="211">
        <v>0</v>
      </c>
      <c r="C879" s="211">
        <v>0</v>
      </c>
      <c r="D879" s="269" t="e">
        <f t="shared" si="13"/>
        <v>#DIV/0!</v>
      </c>
    </row>
    <row r="880" spans="1:4">
      <c r="A880" s="155" t="s">
        <v>76</v>
      </c>
      <c r="B880" s="211">
        <v>0</v>
      </c>
      <c r="C880" s="211">
        <v>0</v>
      </c>
      <c r="D880" s="269" t="e">
        <f t="shared" si="13"/>
        <v>#DIV/0!</v>
      </c>
    </row>
    <row r="881" spans="1:4">
      <c r="A881" s="155" t="s">
        <v>729</v>
      </c>
      <c r="B881" s="211">
        <v>0</v>
      </c>
      <c r="C881" s="211">
        <v>0</v>
      </c>
      <c r="D881" s="269" t="e">
        <f t="shared" si="13"/>
        <v>#DIV/0!</v>
      </c>
    </row>
    <row r="882" spans="1:4">
      <c r="A882" s="155" t="s">
        <v>730</v>
      </c>
      <c r="B882" s="211">
        <v>101</v>
      </c>
      <c r="C882" s="211">
        <v>111</v>
      </c>
      <c r="D882" s="269">
        <f t="shared" si="13"/>
        <v>1.0990099009901</v>
      </c>
    </row>
    <row r="883" spans="1:4">
      <c r="A883" s="155" t="s">
        <v>731</v>
      </c>
      <c r="B883" s="211">
        <v>0</v>
      </c>
      <c r="C883" s="211">
        <v>0</v>
      </c>
      <c r="D883" s="269" t="e">
        <f t="shared" si="13"/>
        <v>#DIV/0!</v>
      </c>
    </row>
    <row r="884" spans="1:4">
      <c r="A884" s="155" t="s">
        <v>732</v>
      </c>
      <c r="B884" s="211">
        <v>0</v>
      </c>
      <c r="C884" s="211">
        <v>0</v>
      </c>
      <c r="D884" s="269" t="e">
        <f t="shared" si="13"/>
        <v>#DIV/0!</v>
      </c>
    </row>
    <row r="885" spans="1:4">
      <c r="A885" s="155" t="s">
        <v>733</v>
      </c>
      <c r="B885" s="211">
        <v>0</v>
      </c>
      <c r="C885" s="211">
        <v>0</v>
      </c>
      <c r="D885" s="269" t="e">
        <f t="shared" si="13"/>
        <v>#DIV/0!</v>
      </c>
    </row>
    <row r="886" spans="1:4">
      <c r="A886" s="155" t="s">
        <v>734</v>
      </c>
      <c r="B886" s="211">
        <v>379</v>
      </c>
      <c r="C886" s="211">
        <v>417</v>
      </c>
      <c r="D886" s="269">
        <f t="shared" si="13"/>
        <v>1.10026385224274</v>
      </c>
    </row>
    <row r="887" spans="1:4">
      <c r="A887" s="155" t="s">
        <v>735</v>
      </c>
      <c r="B887" s="211">
        <v>0</v>
      </c>
      <c r="C887" s="211">
        <v>0</v>
      </c>
      <c r="D887" s="269" t="e">
        <f t="shared" si="13"/>
        <v>#DIV/0!</v>
      </c>
    </row>
    <row r="888" spans="1:4">
      <c r="A888" s="155" t="s">
        <v>736</v>
      </c>
      <c r="B888" s="211">
        <v>0</v>
      </c>
      <c r="C888" s="211">
        <v>0</v>
      </c>
      <c r="D888" s="269" t="e">
        <f t="shared" si="13"/>
        <v>#DIV/0!</v>
      </c>
    </row>
    <row r="889" spans="1:4">
      <c r="A889" s="155" t="s">
        <v>737</v>
      </c>
      <c r="B889" s="211">
        <v>0</v>
      </c>
      <c r="C889" s="211">
        <v>0</v>
      </c>
      <c r="D889" s="269" t="e">
        <f t="shared" si="13"/>
        <v>#DIV/0!</v>
      </c>
    </row>
    <row r="890" spans="1:4">
      <c r="A890" s="155" t="s">
        <v>738</v>
      </c>
      <c r="B890" s="211">
        <v>0</v>
      </c>
      <c r="C890" s="211">
        <v>0</v>
      </c>
      <c r="D890" s="269" t="e">
        <f t="shared" si="13"/>
        <v>#DIV/0!</v>
      </c>
    </row>
    <row r="891" spans="1:4">
      <c r="A891" s="155" t="s">
        <v>739</v>
      </c>
      <c r="B891" s="211">
        <v>0</v>
      </c>
      <c r="C891" s="211">
        <v>0</v>
      </c>
      <c r="D891" s="269" t="e">
        <f t="shared" si="13"/>
        <v>#DIV/0!</v>
      </c>
    </row>
    <row r="892" spans="1:4">
      <c r="A892" s="155" t="s">
        <v>740</v>
      </c>
      <c r="B892" s="211">
        <v>0</v>
      </c>
      <c r="C892" s="211">
        <v>0</v>
      </c>
      <c r="D892" s="269" t="e">
        <f t="shared" si="13"/>
        <v>#DIV/0!</v>
      </c>
    </row>
    <row r="893" spans="1:4">
      <c r="A893" s="155" t="s">
        <v>741</v>
      </c>
      <c r="B893" s="211">
        <v>0</v>
      </c>
      <c r="C893" s="211">
        <v>0</v>
      </c>
      <c r="D893" s="269" t="e">
        <f t="shared" si="13"/>
        <v>#DIV/0!</v>
      </c>
    </row>
    <row r="894" spans="1:4">
      <c r="A894" s="155" t="s">
        <v>742</v>
      </c>
      <c r="B894" s="211">
        <v>0</v>
      </c>
      <c r="C894" s="211">
        <v>0</v>
      </c>
      <c r="D894" s="269" t="e">
        <f t="shared" si="13"/>
        <v>#DIV/0!</v>
      </c>
    </row>
    <row r="895" spans="1:4">
      <c r="A895" s="155" t="s">
        <v>743</v>
      </c>
      <c r="B895" s="211">
        <v>0</v>
      </c>
      <c r="C895" s="211">
        <v>0</v>
      </c>
      <c r="D895" s="269" t="e">
        <f t="shared" si="13"/>
        <v>#DIV/0!</v>
      </c>
    </row>
    <row r="896" spans="1:4">
      <c r="A896" s="155" t="s">
        <v>744</v>
      </c>
      <c r="B896" s="211">
        <v>0</v>
      </c>
      <c r="C896" s="211">
        <v>0</v>
      </c>
      <c r="D896" s="269" t="e">
        <f t="shared" si="13"/>
        <v>#DIV/0!</v>
      </c>
    </row>
    <row r="897" spans="1:4">
      <c r="A897" s="155" t="s">
        <v>713</v>
      </c>
      <c r="B897" s="211">
        <v>0</v>
      </c>
      <c r="C897" s="211">
        <v>0</v>
      </c>
      <c r="D897" s="269" t="e">
        <f t="shared" si="13"/>
        <v>#DIV/0!</v>
      </c>
    </row>
    <row r="898" spans="1:4">
      <c r="A898" s="155" t="s">
        <v>745</v>
      </c>
      <c r="B898" s="211">
        <v>298</v>
      </c>
      <c r="C898" s="211">
        <v>328</v>
      </c>
      <c r="D898" s="269">
        <f t="shared" si="13"/>
        <v>1.1006711409396</v>
      </c>
    </row>
    <row r="899" spans="1:4">
      <c r="A899" s="155" t="s">
        <v>746</v>
      </c>
      <c r="B899" s="211">
        <f>SUM(B900:B926)</f>
        <v>14394</v>
      </c>
      <c r="C899" s="211">
        <f>SUM(C900:C926)</f>
        <v>16303</v>
      </c>
      <c r="D899" s="269">
        <f t="shared" si="13"/>
        <v>1.13262470473809</v>
      </c>
    </row>
    <row r="900" spans="1:4">
      <c r="A900" s="155" t="s">
        <v>74</v>
      </c>
      <c r="B900" s="211">
        <v>1430</v>
      </c>
      <c r="C900" s="211">
        <v>1573</v>
      </c>
      <c r="D900" s="269">
        <f t="shared" si="13"/>
        <v>1.1</v>
      </c>
    </row>
    <row r="901" spans="1:4">
      <c r="A901" s="155" t="s">
        <v>75</v>
      </c>
      <c r="B901" s="211">
        <v>0</v>
      </c>
      <c r="C901" s="211">
        <v>0</v>
      </c>
      <c r="D901" s="269" t="e">
        <f t="shared" si="13"/>
        <v>#DIV/0!</v>
      </c>
    </row>
    <row r="902" spans="1:4">
      <c r="A902" s="155" t="s">
        <v>76</v>
      </c>
      <c r="B902" s="211">
        <v>0</v>
      </c>
      <c r="C902" s="211">
        <v>0</v>
      </c>
      <c r="D902" s="269" t="e">
        <f t="shared" si="13"/>
        <v>#DIV/0!</v>
      </c>
    </row>
    <row r="903" spans="1:4">
      <c r="A903" s="155" t="s">
        <v>747</v>
      </c>
      <c r="B903" s="211">
        <v>169</v>
      </c>
      <c r="C903" s="211">
        <v>186</v>
      </c>
      <c r="D903" s="269">
        <f t="shared" ref="D903:D966" si="14">C903/B903</f>
        <v>1.10059171597633</v>
      </c>
    </row>
    <row r="904" spans="1:4">
      <c r="A904" s="155" t="s">
        <v>748</v>
      </c>
      <c r="B904" s="211">
        <v>10592</v>
      </c>
      <c r="C904" s="211">
        <v>12121</v>
      </c>
      <c r="D904" s="269">
        <f t="shared" si="14"/>
        <v>1.14435422960725</v>
      </c>
    </row>
    <row r="905" spans="1:4">
      <c r="A905" s="155" t="s">
        <v>749</v>
      </c>
      <c r="B905" s="211">
        <v>90</v>
      </c>
      <c r="C905" s="211">
        <v>99</v>
      </c>
      <c r="D905" s="269">
        <f t="shared" si="14"/>
        <v>1.1</v>
      </c>
    </row>
    <row r="906" spans="1:4">
      <c r="A906" s="155" t="s">
        <v>750</v>
      </c>
      <c r="B906" s="211">
        <v>0</v>
      </c>
      <c r="C906" s="211">
        <v>0</v>
      </c>
      <c r="D906" s="269" t="e">
        <f t="shared" si="14"/>
        <v>#DIV/0!</v>
      </c>
    </row>
    <row r="907" spans="1:4">
      <c r="A907" s="155" t="s">
        <v>751</v>
      </c>
      <c r="B907" s="211">
        <v>0</v>
      </c>
      <c r="C907" s="211">
        <v>0</v>
      </c>
      <c r="D907" s="269" t="e">
        <f t="shared" si="14"/>
        <v>#DIV/0!</v>
      </c>
    </row>
    <row r="908" spans="1:4">
      <c r="A908" s="155" t="s">
        <v>752</v>
      </c>
      <c r="B908" s="211">
        <v>0</v>
      </c>
      <c r="C908" s="211">
        <v>0</v>
      </c>
      <c r="D908" s="269" t="e">
        <f t="shared" si="14"/>
        <v>#DIV/0!</v>
      </c>
    </row>
    <row r="909" spans="1:4">
      <c r="A909" s="155" t="s">
        <v>753</v>
      </c>
      <c r="B909" s="211">
        <v>0</v>
      </c>
      <c r="C909" s="211">
        <v>0</v>
      </c>
      <c r="D909" s="269" t="e">
        <f t="shared" si="14"/>
        <v>#DIV/0!</v>
      </c>
    </row>
    <row r="910" spans="1:4">
      <c r="A910" s="155" t="s">
        <v>754</v>
      </c>
      <c r="B910" s="211">
        <v>3</v>
      </c>
      <c r="C910" s="211">
        <v>3</v>
      </c>
      <c r="D910" s="269">
        <f t="shared" si="14"/>
        <v>1</v>
      </c>
    </row>
    <row r="911" spans="1:4">
      <c r="A911" s="155" t="s">
        <v>755</v>
      </c>
      <c r="B911" s="211">
        <v>0</v>
      </c>
      <c r="C911" s="211">
        <v>0</v>
      </c>
      <c r="D911" s="269" t="e">
        <f t="shared" si="14"/>
        <v>#DIV/0!</v>
      </c>
    </row>
    <row r="912" spans="1:4">
      <c r="A912" s="155" t="s">
        <v>756</v>
      </c>
      <c r="B912" s="211">
        <v>0</v>
      </c>
      <c r="C912" s="211">
        <v>0</v>
      </c>
      <c r="D912" s="269" t="e">
        <f t="shared" si="14"/>
        <v>#DIV/0!</v>
      </c>
    </row>
    <row r="913" spans="1:4">
      <c r="A913" s="155" t="s">
        <v>757</v>
      </c>
      <c r="B913" s="211">
        <v>902</v>
      </c>
      <c r="C913" s="211">
        <v>992</v>
      </c>
      <c r="D913" s="269">
        <f t="shared" si="14"/>
        <v>1.09977827050998</v>
      </c>
    </row>
    <row r="914" spans="1:4">
      <c r="A914" s="155" t="s">
        <v>758</v>
      </c>
      <c r="B914" s="211">
        <v>0</v>
      </c>
      <c r="C914" s="211">
        <v>0</v>
      </c>
      <c r="D914" s="269" t="e">
        <f t="shared" si="14"/>
        <v>#DIV/0!</v>
      </c>
    </row>
    <row r="915" spans="1:4">
      <c r="A915" s="155" t="s">
        <v>759</v>
      </c>
      <c r="B915" s="211">
        <v>646</v>
      </c>
      <c r="C915" s="211">
        <v>711</v>
      </c>
      <c r="D915" s="269">
        <f t="shared" si="14"/>
        <v>1.10061919504644</v>
      </c>
    </row>
    <row r="916" spans="1:4">
      <c r="A916" s="155" t="s">
        <v>760</v>
      </c>
      <c r="B916" s="211">
        <v>0</v>
      </c>
      <c r="C916" s="211">
        <v>0</v>
      </c>
      <c r="D916" s="269" t="e">
        <f t="shared" si="14"/>
        <v>#DIV/0!</v>
      </c>
    </row>
    <row r="917" spans="1:4">
      <c r="A917" s="155" t="s">
        <v>761</v>
      </c>
      <c r="B917" s="211">
        <v>0</v>
      </c>
      <c r="C917" s="211">
        <v>0</v>
      </c>
      <c r="D917" s="269" t="e">
        <f t="shared" si="14"/>
        <v>#DIV/0!</v>
      </c>
    </row>
    <row r="918" spans="1:4">
      <c r="A918" s="155" t="s">
        <v>762</v>
      </c>
      <c r="B918" s="211">
        <v>0</v>
      </c>
      <c r="C918" s="211">
        <v>0</v>
      </c>
      <c r="D918" s="269" t="e">
        <f t="shared" si="14"/>
        <v>#DIV/0!</v>
      </c>
    </row>
    <row r="919" spans="1:4">
      <c r="A919" s="155" t="s">
        <v>763</v>
      </c>
      <c r="B919" s="211">
        <v>0</v>
      </c>
      <c r="C919" s="211">
        <v>0</v>
      </c>
      <c r="D919" s="269" t="e">
        <f t="shared" si="14"/>
        <v>#DIV/0!</v>
      </c>
    </row>
    <row r="920" spans="1:4">
      <c r="A920" s="155" t="s">
        <v>764</v>
      </c>
      <c r="B920" s="211">
        <v>0</v>
      </c>
      <c r="C920" s="211">
        <v>0</v>
      </c>
      <c r="D920" s="269" t="e">
        <f t="shared" si="14"/>
        <v>#DIV/0!</v>
      </c>
    </row>
    <row r="921" spans="1:4">
      <c r="A921" s="155" t="s">
        <v>740</v>
      </c>
      <c r="B921" s="211">
        <v>0</v>
      </c>
      <c r="C921" s="211">
        <v>0</v>
      </c>
      <c r="D921" s="269" t="e">
        <f t="shared" si="14"/>
        <v>#DIV/0!</v>
      </c>
    </row>
    <row r="922" spans="1:4">
      <c r="A922" s="155" t="s">
        <v>765</v>
      </c>
      <c r="B922" s="211">
        <v>0</v>
      </c>
      <c r="C922" s="211">
        <v>0</v>
      </c>
      <c r="D922" s="269" t="e">
        <f t="shared" si="14"/>
        <v>#DIV/0!</v>
      </c>
    </row>
    <row r="923" spans="1:4">
      <c r="A923" s="155" t="s">
        <v>766</v>
      </c>
      <c r="B923" s="211">
        <v>0</v>
      </c>
      <c r="C923" s="211">
        <v>0</v>
      </c>
      <c r="D923" s="269" t="e">
        <f t="shared" si="14"/>
        <v>#DIV/0!</v>
      </c>
    </row>
    <row r="924" spans="1:4">
      <c r="A924" s="155" t="s">
        <v>767</v>
      </c>
      <c r="B924" s="211">
        <v>0</v>
      </c>
      <c r="C924" s="211">
        <v>0</v>
      </c>
      <c r="D924" s="269" t="e">
        <f t="shared" si="14"/>
        <v>#DIV/0!</v>
      </c>
    </row>
    <row r="925" spans="1:4">
      <c r="A925" s="155" t="s">
        <v>768</v>
      </c>
      <c r="B925" s="211">
        <v>0</v>
      </c>
      <c r="C925" s="211">
        <v>0</v>
      </c>
      <c r="D925" s="269" t="e">
        <f t="shared" si="14"/>
        <v>#DIV/0!</v>
      </c>
    </row>
    <row r="926" spans="1:4">
      <c r="A926" s="155" t="s">
        <v>769</v>
      </c>
      <c r="B926" s="211">
        <v>562</v>
      </c>
      <c r="C926" s="211">
        <v>618</v>
      </c>
      <c r="D926" s="269">
        <f t="shared" si="14"/>
        <v>1.09964412811388</v>
      </c>
    </row>
    <row r="927" spans="1:4">
      <c r="A927" s="155" t="s">
        <v>770</v>
      </c>
      <c r="B927" s="211">
        <f>SUM(B928:B937)</f>
        <v>3569</v>
      </c>
      <c r="C927" s="211">
        <f>SUM(C928:C937)</f>
        <v>3926</v>
      </c>
      <c r="D927" s="269">
        <f t="shared" si="14"/>
        <v>1.10002801905296</v>
      </c>
    </row>
    <row r="928" spans="1:4">
      <c r="A928" s="155" t="s">
        <v>74</v>
      </c>
      <c r="B928" s="211">
        <v>62</v>
      </c>
      <c r="C928" s="211">
        <v>68</v>
      </c>
      <c r="D928" s="269">
        <f t="shared" si="14"/>
        <v>1.09677419354839</v>
      </c>
    </row>
    <row r="929" spans="1:4">
      <c r="A929" s="155" t="s">
        <v>75</v>
      </c>
      <c r="B929" s="211">
        <v>0</v>
      </c>
      <c r="C929" s="211">
        <v>0</v>
      </c>
      <c r="D929" s="269" t="e">
        <f t="shared" si="14"/>
        <v>#DIV/0!</v>
      </c>
    </row>
    <row r="930" spans="1:4">
      <c r="A930" s="155" t="s">
        <v>76</v>
      </c>
      <c r="B930" s="211">
        <v>0</v>
      </c>
      <c r="C930" s="211">
        <v>0</v>
      </c>
      <c r="D930" s="269" t="e">
        <f t="shared" si="14"/>
        <v>#DIV/0!</v>
      </c>
    </row>
    <row r="931" spans="1:4">
      <c r="A931" s="155" t="s">
        <v>771</v>
      </c>
      <c r="B931" s="211">
        <v>1006</v>
      </c>
      <c r="C931" s="211">
        <v>1107</v>
      </c>
      <c r="D931" s="269">
        <f t="shared" si="14"/>
        <v>1.10039761431412</v>
      </c>
    </row>
    <row r="932" spans="1:4">
      <c r="A932" s="155" t="s">
        <v>772</v>
      </c>
      <c r="B932" s="211">
        <v>0</v>
      </c>
      <c r="C932" s="211">
        <v>0</v>
      </c>
      <c r="D932" s="269" t="e">
        <f t="shared" si="14"/>
        <v>#DIV/0!</v>
      </c>
    </row>
    <row r="933" spans="1:4">
      <c r="A933" s="155" t="s">
        <v>773</v>
      </c>
      <c r="B933" s="211">
        <v>0</v>
      </c>
      <c r="C933" s="211">
        <v>0</v>
      </c>
      <c r="D933" s="269" t="e">
        <f t="shared" si="14"/>
        <v>#DIV/0!</v>
      </c>
    </row>
    <row r="934" spans="1:4">
      <c r="A934" s="155" t="s">
        <v>774</v>
      </c>
      <c r="B934" s="211">
        <v>0</v>
      </c>
      <c r="C934" s="211">
        <v>0</v>
      </c>
      <c r="D934" s="269" t="e">
        <f t="shared" si="14"/>
        <v>#DIV/0!</v>
      </c>
    </row>
    <row r="935" spans="1:4">
      <c r="A935" s="155" t="s">
        <v>775</v>
      </c>
      <c r="B935" s="211">
        <v>0</v>
      </c>
      <c r="C935" s="211">
        <v>0</v>
      </c>
      <c r="D935" s="269" t="e">
        <f t="shared" si="14"/>
        <v>#DIV/0!</v>
      </c>
    </row>
    <row r="936" spans="1:4">
      <c r="A936" s="155" t="s">
        <v>83</v>
      </c>
      <c r="B936" s="211">
        <v>0</v>
      </c>
      <c r="C936" s="211">
        <v>0</v>
      </c>
      <c r="D936" s="269" t="e">
        <f t="shared" si="14"/>
        <v>#DIV/0!</v>
      </c>
    </row>
    <row r="937" spans="1:4">
      <c r="A937" s="155" t="s">
        <v>776</v>
      </c>
      <c r="B937" s="211">
        <v>2501</v>
      </c>
      <c r="C937" s="211">
        <v>2751</v>
      </c>
      <c r="D937" s="269">
        <f t="shared" si="14"/>
        <v>1.0999600159936</v>
      </c>
    </row>
    <row r="938" spans="1:4">
      <c r="A938" s="155" t="s">
        <v>777</v>
      </c>
      <c r="B938" s="211">
        <f>SUM(B939:B944)</f>
        <v>1678</v>
      </c>
      <c r="C938" s="211">
        <f>SUM(C939:C944)</f>
        <v>1847</v>
      </c>
      <c r="D938" s="269">
        <f t="shared" si="14"/>
        <v>1.10071513706794</v>
      </c>
    </row>
    <row r="939" spans="1:4">
      <c r="A939" s="155" t="s">
        <v>778</v>
      </c>
      <c r="B939" s="211">
        <v>315</v>
      </c>
      <c r="C939" s="211">
        <v>347</v>
      </c>
      <c r="D939" s="269">
        <f t="shared" si="14"/>
        <v>1.1015873015873</v>
      </c>
    </row>
    <row r="940" spans="1:4">
      <c r="A940" s="155" t="s">
        <v>779</v>
      </c>
      <c r="B940" s="211">
        <v>0</v>
      </c>
      <c r="C940" s="211">
        <v>0</v>
      </c>
      <c r="D940" s="269" t="e">
        <f t="shared" si="14"/>
        <v>#DIV/0!</v>
      </c>
    </row>
    <row r="941" spans="1:4">
      <c r="A941" s="155" t="s">
        <v>780</v>
      </c>
      <c r="B941" s="211">
        <v>1138</v>
      </c>
      <c r="C941" s="211">
        <v>1252</v>
      </c>
      <c r="D941" s="269">
        <f t="shared" si="14"/>
        <v>1.10017574692443</v>
      </c>
    </row>
    <row r="942" spans="1:4">
      <c r="A942" s="155" t="s">
        <v>781</v>
      </c>
      <c r="B942" s="211">
        <v>135</v>
      </c>
      <c r="C942" s="211">
        <v>149</v>
      </c>
      <c r="D942" s="269">
        <f t="shared" si="14"/>
        <v>1.1037037037037</v>
      </c>
    </row>
    <row r="943" spans="1:4">
      <c r="A943" s="155" t="s">
        <v>782</v>
      </c>
      <c r="B943" s="211">
        <v>80</v>
      </c>
      <c r="C943" s="211">
        <v>88</v>
      </c>
      <c r="D943" s="269">
        <f t="shared" si="14"/>
        <v>1.1</v>
      </c>
    </row>
    <row r="944" spans="1:4">
      <c r="A944" s="155" t="s">
        <v>783</v>
      </c>
      <c r="B944" s="211">
        <v>10</v>
      </c>
      <c r="C944" s="211">
        <v>11</v>
      </c>
      <c r="D944" s="269">
        <f t="shared" si="14"/>
        <v>1.1</v>
      </c>
    </row>
    <row r="945" spans="1:4">
      <c r="A945" s="155" t="s">
        <v>784</v>
      </c>
      <c r="B945" s="211">
        <f>SUM(B946:B950)</f>
        <v>3310</v>
      </c>
      <c r="C945" s="211">
        <f>SUM(C946:C950)</f>
        <v>3641</v>
      </c>
      <c r="D945" s="269">
        <f t="shared" si="14"/>
        <v>1.1</v>
      </c>
    </row>
    <row r="946" spans="1:4">
      <c r="A946" s="155" t="s">
        <v>785</v>
      </c>
      <c r="B946" s="211">
        <v>0</v>
      </c>
      <c r="C946" s="211">
        <v>0</v>
      </c>
      <c r="D946" s="269" t="e">
        <f t="shared" si="14"/>
        <v>#DIV/0!</v>
      </c>
    </row>
    <row r="947" spans="1:4">
      <c r="A947" s="155" t="s">
        <v>786</v>
      </c>
      <c r="B947" s="211">
        <v>1027</v>
      </c>
      <c r="C947" s="211">
        <v>1130</v>
      </c>
      <c r="D947" s="269">
        <f t="shared" si="14"/>
        <v>1.10029211295034</v>
      </c>
    </row>
    <row r="948" spans="1:4">
      <c r="A948" s="155" t="s">
        <v>787</v>
      </c>
      <c r="B948" s="211">
        <v>271</v>
      </c>
      <c r="C948" s="211">
        <v>298</v>
      </c>
      <c r="D948" s="269">
        <f t="shared" si="14"/>
        <v>1.09963099630996</v>
      </c>
    </row>
    <row r="949" spans="1:4">
      <c r="A949" s="155" t="s">
        <v>788</v>
      </c>
      <c r="B949" s="211">
        <v>0</v>
      </c>
      <c r="C949" s="211">
        <v>0</v>
      </c>
      <c r="D949" s="269" t="e">
        <f t="shared" si="14"/>
        <v>#DIV/0!</v>
      </c>
    </row>
    <row r="950" spans="1:4">
      <c r="A950" s="155" t="s">
        <v>789</v>
      </c>
      <c r="B950" s="211">
        <v>2012</v>
      </c>
      <c r="C950" s="211">
        <v>2213</v>
      </c>
      <c r="D950" s="269">
        <f t="shared" si="14"/>
        <v>1.09990059642147</v>
      </c>
    </row>
    <row r="951" spans="1:4">
      <c r="A951" s="155" t="s">
        <v>790</v>
      </c>
      <c r="B951" s="211">
        <f>SUM(B952:B953)</f>
        <v>3842</v>
      </c>
      <c r="C951" s="211">
        <f>SUM(C952:C953)</f>
        <v>4226</v>
      </c>
      <c r="D951" s="269">
        <f t="shared" si="14"/>
        <v>1.09994794377928</v>
      </c>
    </row>
    <row r="952" spans="1:4">
      <c r="A952" s="155" t="s">
        <v>791</v>
      </c>
      <c r="B952" s="211">
        <v>3323</v>
      </c>
      <c r="C952" s="211">
        <v>3655</v>
      </c>
      <c r="D952" s="269">
        <f t="shared" si="14"/>
        <v>1.09990972013241</v>
      </c>
    </row>
    <row r="953" spans="1:4">
      <c r="A953" s="155" t="s">
        <v>792</v>
      </c>
      <c r="B953" s="211">
        <v>519</v>
      </c>
      <c r="C953" s="211">
        <v>571</v>
      </c>
      <c r="D953" s="269">
        <f t="shared" si="14"/>
        <v>1.10019267822736</v>
      </c>
    </row>
    <row r="954" spans="1:4">
      <c r="A954" s="155" t="s">
        <v>793</v>
      </c>
      <c r="B954" s="211">
        <f>B955+B956</f>
        <v>325</v>
      </c>
      <c r="C954" s="211">
        <f>C955+C956</f>
        <v>358</v>
      </c>
      <c r="D954" s="269">
        <f t="shared" si="14"/>
        <v>1.10153846153846</v>
      </c>
    </row>
    <row r="955" spans="1:4">
      <c r="A955" s="155" t="s">
        <v>794</v>
      </c>
      <c r="B955" s="211">
        <v>0</v>
      </c>
      <c r="C955" s="211">
        <v>0</v>
      </c>
      <c r="D955" s="269" t="e">
        <f t="shared" si="14"/>
        <v>#DIV/0!</v>
      </c>
    </row>
    <row r="956" spans="1:4">
      <c r="A956" s="155" t="s">
        <v>795</v>
      </c>
      <c r="B956" s="211">
        <v>325</v>
      </c>
      <c r="C956" s="211">
        <v>358</v>
      </c>
      <c r="D956" s="269">
        <f t="shared" si="14"/>
        <v>1.10153846153846</v>
      </c>
    </row>
    <row r="957" spans="1:4">
      <c r="A957" s="155" t="s">
        <v>796</v>
      </c>
      <c r="B957" s="211">
        <f>B958+B980+B990+B1000+B1007+B1012</f>
        <v>11300</v>
      </c>
      <c r="C957" s="211">
        <f>C958+C980+C990+C1000+C1007+C1012</f>
        <v>12431</v>
      </c>
      <c r="D957" s="269">
        <f t="shared" si="14"/>
        <v>1.10008849557522</v>
      </c>
    </row>
    <row r="958" spans="1:4">
      <c r="A958" s="155" t="s">
        <v>797</v>
      </c>
      <c r="B958" s="211">
        <f>SUM(B959:B979)</f>
        <v>10980</v>
      </c>
      <c r="C958" s="211">
        <f>SUM(C959:C979)</f>
        <v>12079</v>
      </c>
      <c r="D958" s="269">
        <f t="shared" si="14"/>
        <v>1.10009107468124</v>
      </c>
    </row>
    <row r="959" spans="1:4">
      <c r="A959" s="155" t="s">
        <v>74</v>
      </c>
      <c r="B959" s="211">
        <v>577</v>
      </c>
      <c r="C959" s="211">
        <v>635</v>
      </c>
      <c r="D959" s="269">
        <f t="shared" si="14"/>
        <v>1.10051993067591</v>
      </c>
    </row>
    <row r="960" spans="1:4">
      <c r="A960" s="155" t="s">
        <v>75</v>
      </c>
      <c r="B960" s="211">
        <v>6</v>
      </c>
      <c r="C960" s="211">
        <v>7</v>
      </c>
      <c r="D960" s="269">
        <f t="shared" si="14"/>
        <v>1.16666666666667</v>
      </c>
    </row>
    <row r="961" spans="1:4">
      <c r="A961" s="155" t="s">
        <v>76</v>
      </c>
      <c r="B961" s="211">
        <v>0</v>
      </c>
      <c r="C961" s="211">
        <v>0</v>
      </c>
      <c r="D961" s="269" t="e">
        <f t="shared" si="14"/>
        <v>#DIV/0!</v>
      </c>
    </row>
    <row r="962" spans="1:4">
      <c r="A962" s="155" t="s">
        <v>798</v>
      </c>
      <c r="B962" s="211">
        <v>8009</v>
      </c>
      <c r="C962" s="211">
        <v>8810</v>
      </c>
      <c r="D962" s="269">
        <f t="shared" si="14"/>
        <v>1.1000124859533</v>
      </c>
    </row>
    <row r="963" spans="1:4">
      <c r="A963" s="155" t="s">
        <v>799</v>
      </c>
      <c r="B963" s="211">
        <v>539</v>
      </c>
      <c r="C963" s="211">
        <v>593</v>
      </c>
      <c r="D963" s="269">
        <f t="shared" si="14"/>
        <v>1.10018552875696</v>
      </c>
    </row>
    <row r="964" spans="1:4">
      <c r="A964" s="155" t="s">
        <v>800</v>
      </c>
      <c r="B964" s="211">
        <v>0</v>
      </c>
      <c r="C964" s="211">
        <v>0</v>
      </c>
      <c r="D964" s="269" t="e">
        <f t="shared" si="14"/>
        <v>#DIV/0!</v>
      </c>
    </row>
    <row r="965" spans="1:4">
      <c r="A965" s="155" t="s">
        <v>801</v>
      </c>
      <c r="B965" s="211">
        <v>0</v>
      </c>
      <c r="C965" s="211">
        <v>0</v>
      </c>
      <c r="D965" s="269" t="e">
        <f t="shared" si="14"/>
        <v>#DIV/0!</v>
      </c>
    </row>
    <row r="966" spans="1:4">
      <c r="A966" s="155" t="s">
        <v>802</v>
      </c>
      <c r="B966" s="211">
        <v>0</v>
      </c>
      <c r="C966" s="211">
        <v>0</v>
      </c>
      <c r="D966" s="269" t="e">
        <f t="shared" si="14"/>
        <v>#DIV/0!</v>
      </c>
    </row>
    <row r="967" spans="1:4">
      <c r="A967" s="155" t="s">
        <v>803</v>
      </c>
      <c r="B967" s="211">
        <v>248</v>
      </c>
      <c r="C967" s="211">
        <v>273</v>
      </c>
      <c r="D967" s="269">
        <f t="shared" ref="D967:D1030" si="15">C967/B967</f>
        <v>1.1008064516129</v>
      </c>
    </row>
    <row r="968" spans="1:4">
      <c r="A968" s="155" t="s">
        <v>804</v>
      </c>
      <c r="B968" s="211">
        <v>0</v>
      </c>
      <c r="C968" s="211">
        <v>0</v>
      </c>
      <c r="D968" s="269" t="e">
        <f t="shared" si="15"/>
        <v>#DIV/0!</v>
      </c>
    </row>
    <row r="969" spans="1:4">
      <c r="A969" s="155" t="s">
        <v>805</v>
      </c>
      <c r="B969" s="211">
        <v>0</v>
      </c>
      <c r="C969" s="211">
        <v>0</v>
      </c>
      <c r="D969" s="269" t="e">
        <f t="shared" si="15"/>
        <v>#DIV/0!</v>
      </c>
    </row>
    <row r="970" spans="1:4">
      <c r="A970" s="155" t="s">
        <v>806</v>
      </c>
      <c r="B970" s="211">
        <v>0</v>
      </c>
      <c r="C970" s="211">
        <v>0</v>
      </c>
      <c r="D970" s="269" t="e">
        <f t="shared" si="15"/>
        <v>#DIV/0!</v>
      </c>
    </row>
    <row r="971" spans="1:4">
      <c r="A971" s="155" t="s">
        <v>807</v>
      </c>
      <c r="B971" s="211">
        <v>0</v>
      </c>
      <c r="C971" s="211">
        <v>0</v>
      </c>
      <c r="D971" s="269" t="e">
        <f t="shared" si="15"/>
        <v>#DIV/0!</v>
      </c>
    </row>
    <row r="972" spans="1:4">
      <c r="A972" s="155" t="s">
        <v>808</v>
      </c>
      <c r="B972" s="211">
        <v>0</v>
      </c>
      <c r="C972" s="211">
        <v>0</v>
      </c>
      <c r="D972" s="269" t="e">
        <f t="shared" si="15"/>
        <v>#DIV/0!</v>
      </c>
    </row>
    <row r="973" spans="1:4">
      <c r="A973" s="155" t="s">
        <v>809</v>
      </c>
      <c r="B973" s="211">
        <v>0</v>
      </c>
      <c r="C973" s="211">
        <v>0</v>
      </c>
      <c r="D973" s="269" t="e">
        <f t="shared" si="15"/>
        <v>#DIV/0!</v>
      </c>
    </row>
    <row r="974" spans="1:4">
      <c r="A974" s="155" t="s">
        <v>810</v>
      </c>
      <c r="B974" s="211">
        <v>0</v>
      </c>
      <c r="C974" s="211">
        <v>0</v>
      </c>
      <c r="D974" s="269" t="e">
        <f t="shared" si="15"/>
        <v>#DIV/0!</v>
      </c>
    </row>
    <row r="975" spans="1:4">
      <c r="A975" s="155" t="s">
        <v>811</v>
      </c>
      <c r="B975" s="211">
        <v>0</v>
      </c>
      <c r="C975" s="211">
        <v>0</v>
      </c>
      <c r="D975" s="269" t="e">
        <f t="shared" si="15"/>
        <v>#DIV/0!</v>
      </c>
    </row>
    <row r="976" spans="1:4">
      <c r="A976" s="155" t="s">
        <v>812</v>
      </c>
      <c r="B976" s="211">
        <v>0</v>
      </c>
      <c r="C976" s="211">
        <v>0</v>
      </c>
      <c r="D976" s="269" t="e">
        <f t="shared" si="15"/>
        <v>#DIV/0!</v>
      </c>
    </row>
    <row r="977" spans="1:4">
      <c r="A977" s="155" t="s">
        <v>813</v>
      </c>
      <c r="B977" s="211">
        <v>74</v>
      </c>
      <c r="C977" s="211">
        <v>81</v>
      </c>
      <c r="D977" s="269">
        <f t="shared" si="15"/>
        <v>1.09459459459459</v>
      </c>
    </row>
    <row r="978" spans="1:4">
      <c r="A978" s="155" t="s">
        <v>814</v>
      </c>
      <c r="B978" s="211">
        <v>0</v>
      </c>
      <c r="C978" s="211">
        <v>0</v>
      </c>
      <c r="D978" s="269" t="e">
        <f t="shared" si="15"/>
        <v>#DIV/0!</v>
      </c>
    </row>
    <row r="979" spans="1:4">
      <c r="A979" s="155" t="s">
        <v>815</v>
      </c>
      <c r="B979" s="211">
        <v>1527</v>
      </c>
      <c r="C979" s="211">
        <v>1680</v>
      </c>
      <c r="D979" s="269">
        <f t="shared" si="15"/>
        <v>1.10019646365422</v>
      </c>
    </row>
    <row r="980" spans="1:4">
      <c r="A980" s="155" t="s">
        <v>816</v>
      </c>
      <c r="B980" s="211">
        <f>SUM(B981:B989)</f>
        <v>0</v>
      </c>
      <c r="C980" s="211">
        <v>0</v>
      </c>
      <c r="D980" s="269" t="e">
        <f t="shared" si="15"/>
        <v>#DIV/0!</v>
      </c>
    </row>
    <row r="981" spans="1:4">
      <c r="A981" s="155" t="s">
        <v>74</v>
      </c>
      <c r="B981" s="211">
        <v>0</v>
      </c>
      <c r="C981" s="211">
        <v>0</v>
      </c>
      <c r="D981" s="269" t="e">
        <f t="shared" si="15"/>
        <v>#DIV/0!</v>
      </c>
    </row>
    <row r="982" spans="1:4">
      <c r="A982" s="155" t="s">
        <v>75</v>
      </c>
      <c r="B982" s="211">
        <v>0</v>
      </c>
      <c r="C982" s="211">
        <v>0</v>
      </c>
      <c r="D982" s="269" t="e">
        <f t="shared" si="15"/>
        <v>#DIV/0!</v>
      </c>
    </row>
    <row r="983" spans="1:4">
      <c r="A983" s="155" t="s">
        <v>76</v>
      </c>
      <c r="B983" s="211">
        <v>0</v>
      </c>
      <c r="C983" s="211">
        <v>0</v>
      </c>
      <c r="D983" s="269" t="e">
        <f t="shared" si="15"/>
        <v>#DIV/0!</v>
      </c>
    </row>
    <row r="984" spans="1:4">
      <c r="A984" s="155" t="s">
        <v>817</v>
      </c>
      <c r="B984" s="211">
        <v>0</v>
      </c>
      <c r="C984" s="211">
        <v>0</v>
      </c>
      <c r="D984" s="269" t="e">
        <f t="shared" si="15"/>
        <v>#DIV/0!</v>
      </c>
    </row>
    <row r="985" spans="1:4">
      <c r="A985" s="155" t="s">
        <v>818</v>
      </c>
      <c r="B985" s="211">
        <v>0</v>
      </c>
      <c r="C985" s="211">
        <v>0</v>
      </c>
      <c r="D985" s="269" t="e">
        <f t="shared" si="15"/>
        <v>#DIV/0!</v>
      </c>
    </row>
    <row r="986" spans="1:4">
      <c r="A986" s="155" t="s">
        <v>819</v>
      </c>
      <c r="B986" s="211">
        <v>0</v>
      </c>
      <c r="C986" s="211">
        <v>0</v>
      </c>
      <c r="D986" s="269" t="e">
        <f t="shared" si="15"/>
        <v>#DIV/0!</v>
      </c>
    </row>
    <row r="987" spans="1:4">
      <c r="A987" s="155" t="s">
        <v>820</v>
      </c>
      <c r="B987" s="211">
        <v>0</v>
      </c>
      <c r="C987" s="211">
        <v>0</v>
      </c>
      <c r="D987" s="269" t="e">
        <f t="shared" si="15"/>
        <v>#DIV/0!</v>
      </c>
    </row>
    <row r="988" spans="1:4">
      <c r="A988" s="155" t="s">
        <v>821</v>
      </c>
      <c r="B988" s="211">
        <v>0</v>
      </c>
      <c r="C988" s="211">
        <v>0</v>
      </c>
      <c r="D988" s="269" t="e">
        <f t="shared" si="15"/>
        <v>#DIV/0!</v>
      </c>
    </row>
    <row r="989" spans="1:4">
      <c r="A989" s="155" t="s">
        <v>822</v>
      </c>
      <c r="B989" s="211">
        <v>0</v>
      </c>
      <c r="C989" s="211">
        <v>0</v>
      </c>
      <c r="D989" s="269" t="e">
        <f t="shared" si="15"/>
        <v>#DIV/0!</v>
      </c>
    </row>
    <row r="990" spans="1:4">
      <c r="A990" s="155" t="s">
        <v>823</v>
      </c>
      <c r="B990" s="211">
        <f>SUM(B991:B999)</f>
        <v>0</v>
      </c>
      <c r="C990" s="211">
        <v>0</v>
      </c>
      <c r="D990" s="269" t="e">
        <f t="shared" si="15"/>
        <v>#DIV/0!</v>
      </c>
    </row>
    <row r="991" spans="1:4">
      <c r="A991" s="155" t="s">
        <v>74</v>
      </c>
      <c r="B991" s="211">
        <v>0</v>
      </c>
      <c r="C991" s="211">
        <v>0</v>
      </c>
      <c r="D991" s="269" t="e">
        <f t="shared" si="15"/>
        <v>#DIV/0!</v>
      </c>
    </row>
    <row r="992" spans="1:4">
      <c r="A992" s="155" t="s">
        <v>75</v>
      </c>
      <c r="B992" s="211">
        <v>0</v>
      </c>
      <c r="C992" s="211">
        <v>0</v>
      </c>
      <c r="D992" s="269" t="e">
        <f t="shared" si="15"/>
        <v>#DIV/0!</v>
      </c>
    </row>
    <row r="993" spans="1:4">
      <c r="A993" s="155" t="s">
        <v>76</v>
      </c>
      <c r="B993" s="211">
        <v>0</v>
      </c>
      <c r="C993" s="211">
        <v>0</v>
      </c>
      <c r="D993" s="269" t="e">
        <f t="shared" si="15"/>
        <v>#DIV/0!</v>
      </c>
    </row>
    <row r="994" spans="1:4">
      <c r="A994" s="155" t="s">
        <v>824</v>
      </c>
      <c r="B994" s="211">
        <v>0</v>
      </c>
      <c r="C994" s="211">
        <v>0</v>
      </c>
      <c r="D994" s="269" t="e">
        <f t="shared" si="15"/>
        <v>#DIV/0!</v>
      </c>
    </row>
    <row r="995" spans="1:4">
      <c r="A995" s="155" t="s">
        <v>825</v>
      </c>
      <c r="B995" s="211">
        <v>0</v>
      </c>
      <c r="C995" s="211">
        <v>0</v>
      </c>
      <c r="D995" s="269" t="e">
        <f t="shared" si="15"/>
        <v>#DIV/0!</v>
      </c>
    </row>
    <row r="996" spans="1:4">
      <c r="A996" s="155" t="s">
        <v>826</v>
      </c>
      <c r="B996" s="211">
        <v>0</v>
      </c>
      <c r="C996" s="211">
        <v>0</v>
      </c>
      <c r="D996" s="269" t="e">
        <f t="shared" si="15"/>
        <v>#DIV/0!</v>
      </c>
    </row>
    <row r="997" spans="1:4">
      <c r="A997" s="155" t="s">
        <v>827</v>
      </c>
      <c r="B997" s="211">
        <v>0</v>
      </c>
      <c r="C997" s="211">
        <v>0</v>
      </c>
      <c r="D997" s="269" t="e">
        <f t="shared" si="15"/>
        <v>#DIV/0!</v>
      </c>
    </row>
    <row r="998" spans="1:4">
      <c r="A998" s="155" t="s">
        <v>828</v>
      </c>
      <c r="B998" s="211">
        <v>0</v>
      </c>
      <c r="C998" s="211">
        <v>0</v>
      </c>
      <c r="D998" s="269" t="e">
        <f t="shared" si="15"/>
        <v>#DIV/0!</v>
      </c>
    </row>
    <row r="999" spans="1:4">
      <c r="A999" s="155" t="s">
        <v>829</v>
      </c>
      <c r="B999" s="211">
        <v>0</v>
      </c>
      <c r="C999" s="211">
        <v>0</v>
      </c>
      <c r="D999" s="269" t="e">
        <f t="shared" si="15"/>
        <v>#DIV/0!</v>
      </c>
    </row>
    <row r="1000" spans="1:4">
      <c r="A1000" s="155" t="s">
        <v>830</v>
      </c>
      <c r="B1000" s="211">
        <f>SUM(B1001:B1006)</f>
        <v>0</v>
      </c>
      <c r="C1000" s="211">
        <v>0</v>
      </c>
      <c r="D1000" s="269" t="e">
        <f t="shared" si="15"/>
        <v>#DIV/0!</v>
      </c>
    </row>
    <row r="1001" spans="1:4">
      <c r="A1001" s="155" t="s">
        <v>74</v>
      </c>
      <c r="B1001" s="211">
        <v>0</v>
      </c>
      <c r="C1001" s="211">
        <v>0</v>
      </c>
      <c r="D1001" s="269" t="e">
        <f t="shared" si="15"/>
        <v>#DIV/0!</v>
      </c>
    </row>
    <row r="1002" spans="1:4">
      <c r="A1002" s="155" t="s">
        <v>75</v>
      </c>
      <c r="B1002" s="211">
        <v>0</v>
      </c>
      <c r="C1002" s="211">
        <v>0</v>
      </c>
      <c r="D1002" s="269" t="e">
        <f t="shared" si="15"/>
        <v>#DIV/0!</v>
      </c>
    </row>
    <row r="1003" spans="1:4">
      <c r="A1003" s="155" t="s">
        <v>76</v>
      </c>
      <c r="B1003" s="211">
        <v>0</v>
      </c>
      <c r="C1003" s="211">
        <v>0</v>
      </c>
      <c r="D1003" s="269" t="e">
        <f t="shared" si="15"/>
        <v>#DIV/0!</v>
      </c>
    </row>
    <row r="1004" spans="1:4">
      <c r="A1004" s="155" t="s">
        <v>821</v>
      </c>
      <c r="B1004" s="211">
        <v>0</v>
      </c>
      <c r="C1004" s="211">
        <v>0</v>
      </c>
      <c r="D1004" s="269" t="e">
        <f t="shared" si="15"/>
        <v>#DIV/0!</v>
      </c>
    </row>
    <row r="1005" spans="1:4">
      <c r="A1005" s="155" t="s">
        <v>831</v>
      </c>
      <c r="B1005" s="211">
        <v>0</v>
      </c>
      <c r="C1005" s="211">
        <v>0</v>
      </c>
      <c r="D1005" s="269" t="e">
        <f t="shared" si="15"/>
        <v>#DIV/0!</v>
      </c>
    </row>
    <row r="1006" spans="1:4">
      <c r="A1006" s="155" t="s">
        <v>832</v>
      </c>
      <c r="B1006" s="211">
        <v>0</v>
      </c>
      <c r="C1006" s="211">
        <v>0</v>
      </c>
      <c r="D1006" s="269" t="e">
        <f t="shared" si="15"/>
        <v>#DIV/0!</v>
      </c>
    </row>
    <row r="1007" spans="1:4">
      <c r="A1007" s="155" t="s">
        <v>833</v>
      </c>
      <c r="B1007" s="211">
        <f>SUM(B1008:B1011)</f>
        <v>0</v>
      </c>
      <c r="C1007" s="211">
        <v>0</v>
      </c>
      <c r="D1007" s="269" t="e">
        <f t="shared" si="15"/>
        <v>#DIV/0!</v>
      </c>
    </row>
    <row r="1008" spans="1:4">
      <c r="A1008" s="155" t="s">
        <v>834</v>
      </c>
      <c r="B1008" s="211">
        <v>0</v>
      </c>
      <c r="C1008" s="211">
        <v>0</v>
      </c>
      <c r="D1008" s="269" t="e">
        <f t="shared" si="15"/>
        <v>#DIV/0!</v>
      </c>
    </row>
    <row r="1009" spans="1:4">
      <c r="A1009" s="155" t="s">
        <v>835</v>
      </c>
      <c r="B1009" s="211">
        <v>0</v>
      </c>
      <c r="C1009" s="211">
        <v>0</v>
      </c>
      <c r="D1009" s="269" t="e">
        <f t="shared" si="15"/>
        <v>#DIV/0!</v>
      </c>
    </row>
    <row r="1010" spans="1:4">
      <c r="A1010" s="155" t="s">
        <v>836</v>
      </c>
      <c r="B1010" s="211">
        <v>0</v>
      </c>
      <c r="C1010" s="211">
        <v>0</v>
      </c>
      <c r="D1010" s="269" t="e">
        <f t="shared" si="15"/>
        <v>#DIV/0!</v>
      </c>
    </row>
    <row r="1011" spans="1:4">
      <c r="A1011" s="155" t="s">
        <v>837</v>
      </c>
      <c r="B1011" s="211">
        <v>0</v>
      </c>
      <c r="C1011" s="211">
        <v>0</v>
      </c>
      <c r="D1011" s="269" t="e">
        <f t="shared" si="15"/>
        <v>#DIV/0!</v>
      </c>
    </row>
    <row r="1012" spans="1:4">
      <c r="A1012" s="155" t="s">
        <v>838</v>
      </c>
      <c r="B1012" s="211">
        <f>B1013+B1014</f>
        <v>320</v>
      </c>
      <c r="C1012" s="211">
        <f>C1013+C1014</f>
        <v>352</v>
      </c>
      <c r="D1012" s="269">
        <f t="shared" si="15"/>
        <v>1.1</v>
      </c>
    </row>
    <row r="1013" spans="1:4">
      <c r="A1013" s="155" t="s">
        <v>839</v>
      </c>
      <c r="B1013" s="211">
        <v>320</v>
      </c>
      <c r="C1013" s="211">
        <v>352</v>
      </c>
      <c r="D1013" s="269">
        <f t="shared" si="15"/>
        <v>1.1</v>
      </c>
    </row>
    <row r="1014" spans="1:4">
      <c r="A1014" s="155" t="s">
        <v>840</v>
      </c>
      <c r="B1014" s="211">
        <v>0</v>
      </c>
      <c r="C1014" s="211">
        <v>0</v>
      </c>
      <c r="D1014" s="269" t="e">
        <f t="shared" si="15"/>
        <v>#DIV/0!</v>
      </c>
    </row>
    <row r="1015" spans="1:4">
      <c r="A1015" s="155" t="s">
        <v>841</v>
      </c>
      <c r="B1015" s="211">
        <f>SUM(B1016,B1026,B1042,B1047,B1058,B1065,B1073)</f>
        <v>3974</v>
      </c>
      <c r="C1015" s="211">
        <f>SUM(C1016,C1026,C1042,C1047,C1058,C1065,C1073)</f>
        <v>4371</v>
      </c>
      <c r="D1015" s="269">
        <f t="shared" si="15"/>
        <v>1.09989934574736</v>
      </c>
    </row>
    <row r="1016" spans="1:4">
      <c r="A1016" s="155" t="s">
        <v>842</v>
      </c>
      <c r="B1016" s="211">
        <f>SUM(B1017:B1025)</f>
        <v>10</v>
      </c>
      <c r="C1016" s="211">
        <f>SUM(C1017:C1025)</f>
        <v>11</v>
      </c>
      <c r="D1016" s="269">
        <f t="shared" si="15"/>
        <v>1.1</v>
      </c>
    </row>
    <row r="1017" spans="1:4">
      <c r="A1017" s="155" t="s">
        <v>74</v>
      </c>
      <c r="B1017" s="211">
        <v>0</v>
      </c>
      <c r="C1017" s="211">
        <v>0</v>
      </c>
      <c r="D1017" s="269" t="e">
        <f t="shared" si="15"/>
        <v>#DIV/0!</v>
      </c>
    </row>
    <row r="1018" spans="1:4">
      <c r="A1018" s="155" t="s">
        <v>75</v>
      </c>
      <c r="B1018" s="211">
        <v>0</v>
      </c>
      <c r="C1018" s="211">
        <v>0</v>
      </c>
      <c r="D1018" s="269" t="e">
        <f t="shared" si="15"/>
        <v>#DIV/0!</v>
      </c>
    </row>
    <row r="1019" spans="1:4">
      <c r="A1019" s="155" t="s">
        <v>76</v>
      </c>
      <c r="B1019" s="211">
        <v>0</v>
      </c>
      <c r="C1019" s="211">
        <v>0</v>
      </c>
      <c r="D1019" s="269" t="e">
        <f t="shared" si="15"/>
        <v>#DIV/0!</v>
      </c>
    </row>
    <row r="1020" spans="1:4">
      <c r="A1020" s="155" t="s">
        <v>843</v>
      </c>
      <c r="B1020" s="211">
        <v>0</v>
      </c>
      <c r="C1020" s="211">
        <v>0</v>
      </c>
      <c r="D1020" s="269" t="e">
        <f t="shared" si="15"/>
        <v>#DIV/0!</v>
      </c>
    </row>
    <row r="1021" spans="1:4">
      <c r="A1021" s="155" t="s">
        <v>844</v>
      </c>
      <c r="B1021" s="211">
        <v>0</v>
      </c>
      <c r="C1021" s="211">
        <v>0</v>
      </c>
      <c r="D1021" s="269" t="e">
        <f t="shared" si="15"/>
        <v>#DIV/0!</v>
      </c>
    </row>
    <row r="1022" spans="1:4">
      <c r="A1022" s="155" t="s">
        <v>845</v>
      </c>
      <c r="B1022" s="211">
        <v>0</v>
      </c>
      <c r="C1022" s="211">
        <v>0</v>
      </c>
      <c r="D1022" s="269" t="e">
        <f t="shared" si="15"/>
        <v>#DIV/0!</v>
      </c>
    </row>
    <row r="1023" spans="1:4">
      <c r="A1023" s="155" t="s">
        <v>846</v>
      </c>
      <c r="B1023" s="211">
        <v>0</v>
      </c>
      <c r="C1023" s="211">
        <v>0</v>
      </c>
      <c r="D1023" s="269" t="e">
        <f t="shared" si="15"/>
        <v>#DIV/0!</v>
      </c>
    </row>
    <row r="1024" spans="1:4">
      <c r="A1024" s="155" t="s">
        <v>847</v>
      </c>
      <c r="B1024" s="211">
        <v>0</v>
      </c>
      <c r="C1024" s="211">
        <v>0</v>
      </c>
      <c r="D1024" s="269" t="e">
        <f t="shared" si="15"/>
        <v>#DIV/0!</v>
      </c>
    </row>
    <row r="1025" spans="1:4">
      <c r="A1025" s="155" t="s">
        <v>848</v>
      </c>
      <c r="B1025" s="211">
        <v>10</v>
      </c>
      <c r="C1025" s="211">
        <v>11</v>
      </c>
      <c r="D1025" s="269">
        <f t="shared" si="15"/>
        <v>1.1</v>
      </c>
    </row>
    <row r="1026" spans="1:4">
      <c r="A1026" s="155" t="s">
        <v>849</v>
      </c>
      <c r="B1026" s="211">
        <f>SUM(B1027:B1041)</f>
        <v>280</v>
      </c>
      <c r="C1026" s="211">
        <f>SUM(C1027:C1041)</f>
        <v>308</v>
      </c>
      <c r="D1026" s="269">
        <f t="shared" si="15"/>
        <v>1.1</v>
      </c>
    </row>
    <row r="1027" spans="1:4">
      <c r="A1027" s="155" t="s">
        <v>74</v>
      </c>
      <c r="B1027" s="211">
        <v>0</v>
      </c>
      <c r="C1027" s="211">
        <v>0</v>
      </c>
      <c r="D1027" s="269" t="e">
        <f t="shared" si="15"/>
        <v>#DIV/0!</v>
      </c>
    </row>
    <row r="1028" spans="1:4">
      <c r="A1028" s="155" t="s">
        <v>75</v>
      </c>
      <c r="B1028" s="211">
        <v>0</v>
      </c>
      <c r="C1028" s="211">
        <v>0</v>
      </c>
      <c r="D1028" s="269" t="e">
        <f t="shared" si="15"/>
        <v>#DIV/0!</v>
      </c>
    </row>
    <row r="1029" spans="1:4">
      <c r="A1029" s="155" t="s">
        <v>76</v>
      </c>
      <c r="B1029" s="211">
        <v>0</v>
      </c>
      <c r="C1029" s="211">
        <v>0</v>
      </c>
      <c r="D1029" s="269" t="e">
        <f t="shared" si="15"/>
        <v>#DIV/0!</v>
      </c>
    </row>
    <row r="1030" spans="1:4">
      <c r="A1030" s="155" t="s">
        <v>850</v>
      </c>
      <c r="B1030" s="211">
        <v>0</v>
      </c>
      <c r="C1030" s="211">
        <v>0</v>
      </c>
      <c r="D1030" s="269" t="e">
        <f t="shared" si="15"/>
        <v>#DIV/0!</v>
      </c>
    </row>
    <row r="1031" spans="1:4">
      <c r="A1031" s="155" t="s">
        <v>851</v>
      </c>
      <c r="B1031" s="211">
        <v>0</v>
      </c>
      <c r="C1031" s="211">
        <v>0</v>
      </c>
      <c r="D1031" s="269" t="e">
        <f t="shared" ref="D1031:D1094" si="16">C1031/B1031</f>
        <v>#DIV/0!</v>
      </c>
    </row>
    <row r="1032" spans="1:4">
      <c r="A1032" s="155" t="s">
        <v>852</v>
      </c>
      <c r="B1032" s="211">
        <v>0</v>
      </c>
      <c r="C1032" s="211">
        <v>0</v>
      </c>
      <c r="D1032" s="269" t="e">
        <f t="shared" si="16"/>
        <v>#DIV/0!</v>
      </c>
    </row>
    <row r="1033" spans="1:4">
      <c r="A1033" s="155" t="s">
        <v>853</v>
      </c>
      <c r="B1033" s="211">
        <v>0</v>
      </c>
      <c r="C1033" s="211">
        <v>0</v>
      </c>
      <c r="D1033" s="269" t="e">
        <f t="shared" si="16"/>
        <v>#DIV/0!</v>
      </c>
    </row>
    <row r="1034" spans="1:4">
      <c r="A1034" s="155" t="s">
        <v>854</v>
      </c>
      <c r="B1034" s="211">
        <v>0</v>
      </c>
      <c r="C1034" s="211">
        <v>0</v>
      </c>
      <c r="D1034" s="269" t="e">
        <f t="shared" si="16"/>
        <v>#DIV/0!</v>
      </c>
    </row>
    <row r="1035" spans="1:4">
      <c r="A1035" s="155" t="s">
        <v>855</v>
      </c>
      <c r="B1035" s="211">
        <v>0</v>
      </c>
      <c r="C1035" s="211">
        <v>0</v>
      </c>
      <c r="D1035" s="269" t="e">
        <f t="shared" si="16"/>
        <v>#DIV/0!</v>
      </c>
    </row>
    <row r="1036" spans="1:4">
      <c r="A1036" s="155" t="s">
        <v>856</v>
      </c>
      <c r="B1036" s="211">
        <v>0</v>
      </c>
      <c r="C1036" s="211">
        <v>0</v>
      </c>
      <c r="D1036" s="269" t="e">
        <f t="shared" si="16"/>
        <v>#DIV/0!</v>
      </c>
    </row>
    <row r="1037" spans="1:4">
      <c r="A1037" s="155" t="s">
        <v>857</v>
      </c>
      <c r="B1037" s="211">
        <v>0</v>
      </c>
      <c r="C1037" s="211">
        <v>0</v>
      </c>
      <c r="D1037" s="269" t="e">
        <f t="shared" si="16"/>
        <v>#DIV/0!</v>
      </c>
    </row>
    <row r="1038" spans="1:4">
      <c r="A1038" s="155" t="s">
        <v>858</v>
      </c>
      <c r="B1038" s="211">
        <v>0</v>
      </c>
      <c r="C1038" s="211">
        <v>0</v>
      </c>
      <c r="D1038" s="269" t="e">
        <f t="shared" si="16"/>
        <v>#DIV/0!</v>
      </c>
    </row>
    <row r="1039" spans="1:4">
      <c r="A1039" s="155" t="s">
        <v>859</v>
      </c>
      <c r="B1039" s="211">
        <v>0</v>
      </c>
      <c r="C1039" s="211">
        <v>0</v>
      </c>
      <c r="D1039" s="269" t="e">
        <f t="shared" si="16"/>
        <v>#DIV/0!</v>
      </c>
    </row>
    <row r="1040" spans="1:4">
      <c r="A1040" s="155" t="s">
        <v>860</v>
      </c>
      <c r="B1040" s="211">
        <v>0</v>
      </c>
      <c r="C1040" s="211">
        <v>0</v>
      </c>
      <c r="D1040" s="269" t="e">
        <f t="shared" si="16"/>
        <v>#DIV/0!</v>
      </c>
    </row>
    <row r="1041" spans="1:4">
      <c r="A1041" s="155" t="s">
        <v>861</v>
      </c>
      <c r="B1041" s="211">
        <v>280</v>
      </c>
      <c r="C1041" s="211">
        <v>308</v>
      </c>
      <c r="D1041" s="269">
        <f t="shared" si="16"/>
        <v>1.1</v>
      </c>
    </row>
    <row r="1042" spans="1:4">
      <c r="A1042" s="155" t="s">
        <v>862</v>
      </c>
      <c r="B1042" s="211">
        <f>SUM(B1043:B1046)</f>
        <v>0</v>
      </c>
      <c r="C1042" s="211">
        <f>SUM(C1043:C1046)</f>
        <v>0</v>
      </c>
      <c r="D1042" s="269" t="e">
        <f t="shared" si="16"/>
        <v>#DIV/0!</v>
      </c>
    </row>
    <row r="1043" spans="1:4">
      <c r="A1043" s="155" t="s">
        <v>74</v>
      </c>
      <c r="B1043" s="211">
        <v>0</v>
      </c>
      <c r="C1043" s="211">
        <v>0</v>
      </c>
      <c r="D1043" s="269" t="e">
        <f t="shared" si="16"/>
        <v>#DIV/0!</v>
      </c>
    </row>
    <row r="1044" spans="1:4">
      <c r="A1044" s="155" t="s">
        <v>75</v>
      </c>
      <c r="B1044" s="211">
        <v>0</v>
      </c>
      <c r="C1044" s="211">
        <v>0</v>
      </c>
      <c r="D1044" s="269" t="e">
        <f t="shared" si="16"/>
        <v>#DIV/0!</v>
      </c>
    </row>
    <row r="1045" spans="1:4">
      <c r="A1045" s="155" t="s">
        <v>76</v>
      </c>
      <c r="B1045" s="211">
        <v>0</v>
      </c>
      <c r="C1045" s="211">
        <v>0</v>
      </c>
      <c r="D1045" s="269" t="e">
        <f t="shared" si="16"/>
        <v>#DIV/0!</v>
      </c>
    </row>
    <row r="1046" spans="1:4">
      <c r="A1046" s="155" t="s">
        <v>863</v>
      </c>
      <c r="B1046" s="211">
        <v>0</v>
      </c>
      <c r="C1046" s="211">
        <v>0</v>
      </c>
      <c r="D1046" s="269" t="e">
        <f t="shared" si="16"/>
        <v>#DIV/0!</v>
      </c>
    </row>
    <row r="1047" spans="1:4">
      <c r="A1047" s="155" t="s">
        <v>864</v>
      </c>
      <c r="B1047" s="211">
        <f>SUM(B1048:B1057)</f>
        <v>338</v>
      </c>
      <c r="C1047" s="211">
        <f>SUM(C1048:C1057)</f>
        <v>372</v>
      </c>
      <c r="D1047" s="269">
        <f t="shared" si="16"/>
        <v>1.10059171597633</v>
      </c>
    </row>
    <row r="1048" spans="1:4">
      <c r="A1048" s="155" t="s">
        <v>74</v>
      </c>
      <c r="B1048" s="211">
        <v>137</v>
      </c>
      <c r="C1048" s="211">
        <v>151</v>
      </c>
      <c r="D1048" s="269">
        <f t="shared" si="16"/>
        <v>1.1021897810219</v>
      </c>
    </row>
    <row r="1049" spans="1:4">
      <c r="A1049" s="155" t="s">
        <v>75</v>
      </c>
      <c r="B1049" s="211">
        <v>0</v>
      </c>
      <c r="C1049" s="211">
        <v>0</v>
      </c>
      <c r="D1049" s="269" t="e">
        <f t="shared" si="16"/>
        <v>#DIV/0!</v>
      </c>
    </row>
    <row r="1050" spans="1:4">
      <c r="A1050" s="155" t="s">
        <v>76</v>
      </c>
      <c r="B1050" s="211">
        <v>0</v>
      </c>
      <c r="C1050" s="211">
        <v>0</v>
      </c>
      <c r="D1050" s="269" t="e">
        <f t="shared" si="16"/>
        <v>#DIV/0!</v>
      </c>
    </row>
    <row r="1051" spans="1:4">
      <c r="A1051" s="155" t="s">
        <v>865</v>
      </c>
      <c r="B1051" s="211">
        <v>0</v>
      </c>
      <c r="C1051" s="211">
        <v>0</v>
      </c>
      <c r="D1051" s="269" t="e">
        <f t="shared" si="16"/>
        <v>#DIV/0!</v>
      </c>
    </row>
    <row r="1052" spans="1:4">
      <c r="A1052" s="155" t="s">
        <v>866</v>
      </c>
      <c r="B1052" s="211">
        <v>0</v>
      </c>
      <c r="C1052" s="211">
        <v>0</v>
      </c>
      <c r="D1052" s="269" t="e">
        <f t="shared" si="16"/>
        <v>#DIV/0!</v>
      </c>
    </row>
    <row r="1053" spans="1:4">
      <c r="A1053" s="155" t="s">
        <v>867</v>
      </c>
      <c r="B1053" s="211">
        <v>0</v>
      </c>
      <c r="C1053" s="211">
        <v>0</v>
      </c>
      <c r="D1053" s="269" t="e">
        <f t="shared" si="16"/>
        <v>#DIV/0!</v>
      </c>
    </row>
    <row r="1054" spans="1:4">
      <c r="A1054" s="155" t="s">
        <v>868</v>
      </c>
      <c r="B1054" s="211">
        <v>0</v>
      </c>
      <c r="C1054" s="211">
        <v>0</v>
      </c>
      <c r="D1054" s="269" t="e">
        <f t="shared" si="16"/>
        <v>#DIV/0!</v>
      </c>
    </row>
    <row r="1055" spans="1:4">
      <c r="A1055" s="155" t="s">
        <v>869</v>
      </c>
      <c r="B1055" s="211">
        <v>0</v>
      </c>
      <c r="C1055" s="211">
        <v>0</v>
      </c>
      <c r="D1055" s="269" t="e">
        <f t="shared" si="16"/>
        <v>#DIV/0!</v>
      </c>
    </row>
    <row r="1056" spans="1:4">
      <c r="A1056" s="155" t="s">
        <v>83</v>
      </c>
      <c r="B1056" s="211">
        <v>81</v>
      </c>
      <c r="C1056" s="211">
        <v>89</v>
      </c>
      <c r="D1056" s="269">
        <f t="shared" si="16"/>
        <v>1.09876543209877</v>
      </c>
    </row>
    <row r="1057" spans="1:4">
      <c r="A1057" s="155" t="s">
        <v>870</v>
      </c>
      <c r="B1057" s="211">
        <v>120</v>
      </c>
      <c r="C1057" s="211">
        <v>132</v>
      </c>
      <c r="D1057" s="269">
        <f t="shared" si="16"/>
        <v>1.1</v>
      </c>
    </row>
    <row r="1058" spans="1:4">
      <c r="A1058" s="155" t="s">
        <v>871</v>
      </c>
      <c r="B1058" s="211">
        <f>SUM(B1059:B1064)</f>
        <v>0</v>
      </c>
      <c r="C1058" s="211">
        <f>SUM(C1059:C1064)</f>
        <v>0</v>
      </c>
      <c r="D1058" s="269" t="e">
        <f t="shared" si="16"/>
        <v>#DIV/0!</v>
      </c>
    </row>
    <row r="1059" spans="1:4">
      <c r="A1059" s="155" t="s">
        <v>74</v>
      </c>
      <c r="B1059" s="211">
        <v>0</v>
      </c>
      <c r="C1059" s="211">
        <v>0</v>
      </c>
      <c r="D1059" s="269" t="e">
        <f t="shared" si="16"/>
        <v>#DIV/0!</v>
      </c>
    </row>
    <row r="1060" spans="1:4">
      <c r="A1060" s="155" t="s">
        <v>75</v>
      </c>
      <c r="B1060" s="211">
        <v>0</v>
      </c>
      <c r="C1060" s="211">
        <v>0</v>
      </c>
      <c r="D1060" s="269" t="e">
        <f t="shared" si="16"/>
        <v>#DIV/0!</v>
      </c>
    </row>
    <row r="1061" spans="1:4">
      <c r="A1061" s="155" t="s">
        <v>76</v>
      </c>
      <c r="B1061" s="211">
        <v>0</v>
      </c>
      <c r="C1061" s="211">
        <v>0</v>
      </c>
      <c r="D1061" s="269" t="e">
        <f t="shared" si="16"/>
        <v>#DIV/0!</v>
      </c>
    </row>
    <row r="1062" spans="1:4">
      <c r="A1062" s="155" t="s">
        <v>872</v>
      </c>
      <c r="B1062" s="211">
        <v>0</v>
      </c>
      <c r="C1062" s="211">
        <v>0</v>
      </c>
      <c r="D1062" s="269" t="e">
        <f t="shared" si="16"/>
        <v>#DIV/0!</v>
      </c>
    </row>
    <row r="1063" spans="1:4">
      <c r="A1063" s="155" t="s">
        <v>873</v>
      </c>
      <c r="B1063" s="211">
        <v>0</v>
      </c>
      <c r="C1063" s="211">
        <v>0</v>
      </c>
      <c r="D1063" s="269" t="e">
        <f t="shared" si="16"/>
        <v>#DIV/0!</v>
      </c>
    </row>
    <row r="1064" spans="1:4">
      <c r="A1064" s="155" t="s">
        <v>874</v>
      </c>
      <c r="B1064" s="211">
        <v>0</v>
      </c>
      <c r="C1064" s="211">
        <v>0</v>
      </c>
      <c r="D1064" s="269" t="e">
        <f t="shared" si="16"/>
        <v>#DIV/0!</v>
      </c>
    </row>
    <row r="1065" spans="1:4">
      <c r="A1065" s="155" t="s">
        <v>875</v>
      </c>
      <c r="B1065" s="211">
        <f>SUM(B1066:B1072)</f>
        <v>3233</v>
      </c>
      <c r="C1065" s="211">
        <f>SUM(C1066:C1072)</f>
        <v>3556</v>
      </c>
      <c r="D1065" s="269">
        <f t="shared" si="16"/>
        <v>1.09990720692855</v>
      </c>
    </row>
    <row r="1066" spans="1:4">
      <c r="A1066" s="155" t="s">
        <v>74</v>
      </c>
      <c r="B1066" s="211">
        <v>0</v>
      </c>
      <c r="C1066" s="211">
        <v>0</v>
      </c>
      <c r="D1066" s="269" t="e">
        <f t="shared" si="16"/>
        <v>#DIV/0!</v>
      </c>
    </row>
    <row r="1067" spans="1:4">
      <c r="A1067" s="155" t="s">
        <v>75</v>
      </c>
      <c r="B1067" s="211">
        <v>0</v>
      </c>
      <c r="C1067" s="211">
        <v>0</v>
      </c>
      <c r="D1067" s="269" t="e">
        <f t="shared" si="16"/>
        <v>#DIV/0!</v>
      </c>
    </row>
    <row r="1068" spans="1:4">
      <c r="A1068" s="155" t="s">
        <v>76</v>
      </c>
      <c r="B1068" s="211">
        <v>0</v>
      </c>
      <c r="C1068" s="211">
        <v>0</v>
      </c>
      <c r="D1068" s="269" t="e">
        <f t="shared" si="16"/>
        <v>#DIV/0!</v>
      </c>
    </row>
    <row r="1069" spans="1:4">
      <c r="A1069" s="155" t="s">
        <v>876</v>
      </c>
      <c r="B1069" s="211">
        <v>0</v>
      </c>
      <c r="C1069" s="211">
        <v>0</v>
      </c>
      <c r="D1069" s="269" t="e">
        <f t="shared" si="16"/>
        <v>#DIV/0!</v>
      </c>
    </row>
    <row r="1070" spans="1:4">
      <c r="A1070" s="155" t="s">
        <v>877</v>
      </c>
      <c r="B1070" s="211">
        <v>30</v>
      </c>
      <c r="C1070" s="211">
        <v>33</v>
      </c>
      <c r="D1070" s="269">
        <f t="shared" si="16"/>
        <v>1.1</v>
      </c>
    </row>
    <row r="1071" spans="1:4">
      <c r="A1071" s="155" t="s">
        <v>878</v>
      </c>
      <c r="B1071" s="211">
        <v>0</v>
      </c>
      <c r="C1071" s="211">
        <v>0</v>
      </c>
      <c r="D1071" s="269" t="e">
        <f t="shared" si="16"/>
        <v>#DIV/0!</v>
      </c>
    </row>
    <row r="1072" spans="1:4">
      <c r="A1072" s="155" t="s">
        <v>879</v>
      </c>
      <c r="B1072" s="211">
        <v>3203</v>
      </c>
      <c r="C1072" s="211">
        <v>3523</v>
      </c>
      <c r="D1072" s="269">
        <f t="shared" si="16"/>
        <v>1.0999063378083</v>
      </c>
    </row>
    <row r="1073" spans="1:4">
      <c r="A1073" s="155" t="s">
        <v>880</v>
      </c>
      <c r="B1073" s="211">
        <f>SUM(B1074:B1078)</f>
        <v>113</v>
      </c>
      <c r="C1073" s="211">
        <f>SUM(C1074:C1078)</f>
        <v>124</v>
      </c>
      <c r="D1073" s="269">
        <f t="shared" si="16"/>
        <v>1.09734513274336</v>
      </c>
    </row>
    <row r="1074" spans="1:4">
      <c r="A1074" s="155" t="s">
        <v>881</v>
      </c>
      <c r="B1074" s="211">
        <v>0</v>
      </c>
      <c r="C1074" s="211">
        <v>0</v>
      </c>
      <c r="D1074" s="269" t="e">
        <f t="shared" si="16"/>
        <v>#DIV/0!</v>
      </c>
    </row>
    <row r="1075" spans="1:4">
      <c r="A1075" s="155" t="s">
        <v>882</v>
      </c>
      <c r="B1075" s="211">
        <v>0</v>
      </c>
      <c r="C1075" s="211">
        <v>0</v>
      </c>
      <c r="D1075" s="269" t="e">
        <f t="shared" si="16"/>
        <v>#DIV/0!</v>
      </c>
    </row>
    <row r="1076" spans="1:4">
      <c r="A1076" s="155" t="s">
        <v>883</v>
      </c>
      <c r="B1076" s="211">
        <v>0</v>
      </c>
      <c r="C1076" s="211">
        <v>0</v>
      </c>
      <c r="D1076" s="269" t="e">
        <f t="shared" si="16"/>
        <v>#DIV/0!</v>
      </c>
    </row>
    <row r="1077" spans="1:4">
      <c r="A1077" s="155" t="s">
        <v>884</v>
      </c>
      <c r="B1077" s="211">
        <v>0</v>
      </c>
      <c r="C1077" s="211">
        <v>0</v>
      </c>
      <c r="D1077" s="269" t="e">
        <f t="shared" si="16"/>
        <v>#DIV/0!</v>
      </c>
    </row>
    <row r="1078" spans="1:4">
      <c r="A1078" s="155" t="s">
        <v>885</v>
      </c>
      <c r="B1078" s="211">
        <v>113</v>
      </c>
      <c r="C1078" s="211">
        <v>124</v>
      </c>
      <c r="D1078" s="269">
        <f t="shared" si="16"/>
        <v>1.09734513274336</v>
      </c>
    </row>
    <row r="1079" spans="1:4">
      <c r="A1079" s="155" t="s">
        <v>886</v>
      </c>
      <c r="B1079" s="211">
        <f>SUM(B1080,B1090,B1096)</f>
        <v>777</v>
      </c>
      <c r="C1079" s="211">
        <f>SUM(C1080,C1090,C1096)</f>
        <v>855</v>
      </c>
      <c r="D1079" s="269">
        <f t="shared" si="16"/>
        <v>1.1003861003861</v>
      </c>
    </row>
    <row r="1080" spans="1:4">
      <c r="A1080" s="155" t="s">
        <v>887</v>
      </c>
      <c r="B1080" s="211">
        <f>SUM(B1081:B1089)</f>
        <v>550</v>
      </c>
      <c r="C1080" s="211">
        <f>SUM(C1081:C1089)</f>
        <v>605</v>
      </c>
      <c r="D1080" s="269">
        <f t="shared" si="16"/>
        <v>1.1</v>
      </c>
    </row>
    <row r="1081" spans="1:4">
      <c r="A1081" s="155" t="s">
        <v>74</v>
      </c>
      <c r="B1081" s="211">
        <v>187</v>
      </c>
      <c r="C1081" s="211">
        <v>206</v>
      </c>
      <c r="D1081" s="269">
        <f t="shared" si="16"/>
        <v>1.10160427807487</v>
      </c>
    </row>
    <row r="1082" spans="1:4">
      <c r="A1082" s="155" t="s">
        <v>75</v>
      </c>
      <c r="B1082" s="211">
        <v>142</v>
      </c>
      <c r="C1082" s="211">
        <v>156</v>
      </c>
      <c r="D1082" s="269">
        <f t="shared" si="16"/>
        <v>1.09859154929577</v>
      </c>
    </row>
    <row r="1083" spans="1:4">
      <c r="A1083" s="155" t="s">
        <v>76</v>
      </c>
      <c r="B1083" s="211">
        <v>0</v>
      </c>
      <c r="C1083" s="211">
        <v>0</v>
      </c>
      <c r="D1083" s="269" t="e">
        <f t="shared" si="16"/>
        <v>#DIV/0!</v>
      </c>
    </row>
    <row r="1084" spans="1:4">
      <c r="A1084" s="155" t="s">
        <v>888</v>
      </c>
      <c r="B1084" s="211">
        <v>0</v>
      </c>
      <c r="C1084" s="211">
        <v>0</v>
      </c>
      <c r="D1084" s="269" t="e">
        <f t="shared" si="16"/>
        <v>#DIV/0!</v>
      </c>
    </row>
    <row r="1085" spans="1:4">
      <c r="A1085" s="155" t="s">
        <v>889</v>
      </c>
      <c r="B1085" s="211">
        <v>0</v>
      </c>
      <c r="C1085" s="211">
        <v>0</v>
      </c>
      <c r="D1085" s="269" t="e">
        <f t="shared" si="16"/>
        <v>#DIV/0!</v>
      </c>
    </row>
    <row r="1086" spans="1:4">
      <c r="A1086" s="155" t="s">
        <v>890</v>
      </c>
      <c r="B1086" s="211">
        <v>0</v>
      </c>
      <c r="C1086" s="211">
        <v>0</v>
      </c>
      <c r="D1086" s="269" t="e">
        <f t="shared" si="16"/>
        <v>#DIV/0!</v>
      </c>
    </row>
    <row r="1087" spans="1:4">
      <c r="A1087" s="155" t="s">
        <v>891</v>
      </c>
      <c r="B1087" s="211">
        <v>0</v>
      </c>
      <c r="C1087" s="211">
        <v>0</v>
      </c>
      <c r="D1087" s="269" t="e">
        <f t="shared" si="16"/>
        <v>#DIV/0!</v>
      </c>
    </row>
    <row r="1088" spans="1:4">
      <c r="A1088" s="155" t="s">
        <v>83</v>
      </c>
      <c r="B1088" s="211">
        <v>0</v>
      </c>
      <c r="C1088" s="211">
        <v>0</v>
      </c>
      <c r="D1088" s="269" t="e">
        <f t="shared" si="16"/>
        <v>#DIV/0!</v>
      </c>
    </row>
    <row r="1089" spans="1:4">
      <c r="A1089" s="155" t="s">
        <v>892</v>
      </c>
      <c r="B1089" s="211">
        <v>221</v>
      </c>
      <c r="C1089" s="211">
        <v>243</v>
      </c>
      <c r="D1089" s="269">
        <f t="shared" si="16"/>
        <v>1.09954751131222</v>
      </c>
    </row>
    <row r="1090" spans="1:4">
      <c r="A1090" s="155" t="s">
        <v>893</v>
      </c>
      <c r="B1090" s="211">
        <f>SUM(B1091:B1095)</f>
        <v>95</v>
      </c>
      <c r="C1090" s="211">
        <f>SUM(C1091:C1095)</f>
        <v>105</v>
      </c>
      <c r="D1090" s="269">
        <f t="shared" si="16"/>
        <v>1.10526315789474</v>
      </c>
    </row>
    <row r="1091" spans="1:4">
      <c r="A1091" s="155" t="s">
        <v>74</v>
      </c>
      <c r="B1091" s="211">
        <v>0</v>
      </c>
      <c r="C1091" s="211">
        <v>0</v>
      </c>
      <c r="D1091" s="269" t="e">
        <f t="shared" si="16"/>
        <v>#DIV/0!</v>
      </c>
    </row>
    <row r="1092" spans="1:4">
      <c r="A1092" s="155" t="s">
        <v>75</v>
      </c>
      <c r="B1092" s="211">
        <v>0</v>
      </c>
      <c r="C1092" s="211">
        <v>0</v>
      </c>
      <c r="D1092" s="269" t="e">
        <f t="shared" si="16"/>
        <v>#DIV/0!</v>
      </c>
    </row>
    <row r="1093" spans="1:4">
      <c r="A1093" s="155" t="s">
        <v>76</v>
      </c>
      <c r="B1093" s="211">
        <v>0</v>
      </c>
      <c r="C1093" s="211">
        <v>0</v>
      </c>
      <c r="D1093" s="269" t="e">
        <f t="shared" si="16"/>
        <v>#DIV/0!</v>
      </c>
    </row>
    <row r="1094" spans="1:4">
      <c r="A1094" s="155" t="s">
        <v>894</v>
      </c>
      <c r="B1094" s="211">
        <v>0</v>
      </c>
      <c r="C1094" s="211">
        <v>0</v>
      </c>
      <c r="D1094" s="269" t="e">
        <f t="shared" si="16"/>
        <v>#DIV/0!</v>
      </c>
    </row>
    <row r="1095" spans="1:4">
      <c r="A1095" s="155" t="s">
        <v>895</v>
      </c>
      <c r="B1095" s="211">
        <v>95</v>
      </c>
      <c r="C1095" s="211">
        <v>105</v>
      </c>
      <c r="D1095" s="269">
        <f t="shared" ref="D1095:D1158" si="17">C1095/B1095</f>
        <v>1.10526315789474</v>
      </c>
    </row>
    <row r="1096" spans="1:4">
      <c r="A1096" s="155" t="s">
        <v>896</v>
      </c>
      <c r="B1096" s="211">
        <f>SUM(B1097:B1098)</f>
        <v>132</v>
      </c>
      <c r="C1096" s="211">
        <f>SUM(C1097:C1098)</f>
        <v>145</v>
      </c>
      <c r="D1096" s="269">
        <f t="shared" si="17"/>
        <v>1.09848484848485</v>
      </c>
    </row>
    <row r="1097" spans="1:4">
      <c r="A1097" s="155" t="s">
        <v>897</v>
      </c>
      <c r="B1097" s="211">
        <v>0</v>
      </c>
      <c r="C1097" s="211">
        <v>0</v>
      </c>
      <c r="D1097" s="269" t="e">
        <f t="shared" si="17"/>
        <v>#DIV/0!</v>
      </c>
    </row>
    <row r="1098" spans="1:4">
      <c r="A1098" s="155" t="s">
        <v>898</v>
      </c>
      <c r="B1098" s="211">
        <v>132</v>
      </c>
      <c r="C1098" s="211">
        <v>145</v>
      </c>
      <c r="D1098" s="269">
        <f t="shared" si="17"/>
        <v>1.09848484848485</v>
      </c>
    </row>
    <row r="1099" spans="1:4">
      <c r="A1099" s="155" t="s">
        <v>899</v>
      </c>
      <c r="B1099" s="211">
        <f>SUM(B1100,B1107,B1117,B1123,B1126)</f>
        <v>116</v>
      </c>
      <c r="C1099" s="211">
        <f>SUM(C1100,C1107,C1117,C1123,C1126)</f>
        <v>128</v>
      </c>
      <c r="D1099" s="269">
        <f t="shared" si="17"/>
        <v>1.10344827586207</v>
      </c>
    </row>
    <row r="1100" spans="1:4">
      <c r="A1100" s="155" t="s">
        <v>900</v>
      </c>
      <c r="B1100" s="211">
        <f>SUM(B1101:B1106)</f>
        <v>0</v>
      </c>
      <c r="C1100" s="211">
        <v>0</v>
      </c>
      <c r="D1100" s="269" t="e">
        <f t="shared" si="17"/>
        <v>#DIV/0!</v>
      </c>
    </row>
    <row r="1101" spans="1:4">
      <c r="A1101" s="155" t="s">
        <v>74</v>
      </c>
      <c r="B1101" s="211">
        <v>0</v>
      </c>
      <c r="C1101" s="211">
        <v>0</v>
      </c>
      <c r="D1101" s="269" t="e">
        <f t="shared" si="17"/>
        <v>#DIV/0!</v>
      </c>
    </row>
    <row r="1102" spans="1:4">
      <c r="A1102" s="155" t="s">
        <v>75</v>
      </c>
      <c r="B1102" s="211">
        <v>0</v>
      </c>
      <c r="C1102" s="211">
        <v>0</v>
      </c>
      <c r="D1102" s="269" t="e">
        <f t="shared" si="17"/>
        <v>#DIV/0!</v>
      </c>
    </row>
    <row r="1103" spans="1:4">
      <c r="A1103" s="155" t="s">
        <v>76</v>
      </c>
      <c r="B1103" s="211">
        <v>0</v>
      </c>
      <c r="C1103" s="211">
        <v>0</v>
      </c>
      <c r="D1103" s="269" t="e">
        <f t="shared" si="17"/>
        <v>#DIV/0!</v>
      </c>
    </row>
    <row r="1104" spans="1:4">
      <c r="A1104" s="155" t="s">
        <v>901</v>
      </c>
      <c r="B1104" s="211">
        <v>0</v>
      </c>
      <c r="C1104" s="211">
        <v>0</v>
      </c>
      <c r="D1104" s="269" t="e">
        <f t="shared" si="17"/>
        <v>#DIV/0!</v>
      </c>
    </row>
    <row r="1105" spans="1:4">
      <c r="A1105" s="155" t="s">
        <v>83</v>
      </c>
      <c r="B1105" s="211">
        <v>0</v>
      </c>
      <c r="C1105" s="211">
        <v>0</v>
      </c>
      <c r="D1105" s="269" t="e">
        <f t="shared" si="17"/>
        <v>#DIV/0!</v>
      </c>
    </row>
    <row r="1106" spans="1:4">
      <c r="A1106" s="155" t="s">
        <v>902</v>
      </c>
      <c r="B1106" s="211">
        <v>0</v>
      </c>
      <c r="C1106" s="211">
        <v>0</v>
      </c>
      <c r="D1106" s="269" t="e">
        <f t="shared" si="17"/>
        <v>#DIV/0!</v>
      </c>
    </row>
    <row r="1107" spans="1:4">
      <c r="A1107" s="155" t="s">
        <v>903</v>
      </c>
      <c r="B1107" s="211">
        <f>SUM(B1108:B1116)</f>
        <v>0</v>
      </c>
      <c r="C1107" s="211">
        <v>0</v>
      </c>
      <c r="D1107" s="269" t="e">
        <f t="shared" si="17"/>
        <v>#DIV/0!</v>
      </c>
    </row>
    <row r="1108" spans="1:4">
      <c r="A1108" s="155" t="s">
        <v>904</v>
      </c>
      <c r="B1108" s="211">
        <v>0</v>
      </c>
      <c r="C1108" s="211">
        <v>0</v>
      </c>
      <c r="D1108" s="269" t="e">
        <f t="shared" si="17"/>
        <v>#DIV/0!</v>
      </c>
    </row>
    <row r="1109" spans="1:4">
      <c r="A1109" s="155" t="s">
        <v>905</v>
      </c>
      <c r="B1109" s="211">
        <v>0</v>
      </c>
      <c r="C1109" s="211">
        <v>0</v>
      </c>
      <c r="D1109" s="269" t="e">
        <f t="shared" si="17"/>
        <v>#DIV/0!</v>
      </c>
    </row>
    <row r="1110" spans="1:4">
      <c r="A1110" s="155" t="s">
        <v>906</v>
      </c>
      <c r="B1110" s="211">
        <v>0</v>
      </c>
      <c r="C1110" s="211">
        <v>0</v>
      </c>
      <c r="D1110" s="269" t="e">
        <f t="shared" si="17"/>
        <v>#DIV/0!</v>
      </c>
    </row>
    <row r="1111" spans="1:4">
      <c r="A1111" s="155" t="s">
        <v>907</v>
      </c>
      <c r="B1111" s="211">
        <v>0</v>
      </c>
      <c r="C1111" s="211">
        <v>0</v>
      </c>
      <c r="D1111" s="269" t="e">
        <f t="shared" si="17"/>
        <v>#DIV/0!</v>
      </c>
    </row>
    <row r="1112" spans="1:4">
      <c r="A1112" s="155" t="s">
        <v>908</v>
      </c>
      <c r="B1112" s="211">
        <v>0</v>
      </c>
      <c r="C1112" s="211">
        <v>0</v>
      </c>
      <c r="D1112" s="269" t="e">
        <f t="shared" si="17"/>
        <v>#DIV/0!</v>
      </c>
    </row>
    <row r="1113" spans="1:4">
      <c r="A1113" s="155" t="s">
        <v>909</v>
      </c>
      <c r="B1113" s="211">
        <v>0</v>
      </c>
      <c r="C1113" s="211">
        <v>0</v>
      </c>
      <c r="D1113" s="269" t="e">
        <f t="shared" si="17"/>
        <v>#DIV/0!</v>
      </c>
    </row>
    <row r="1114" spans="1:4">
      <c r="A1114" s="155" t="s">
        <v>910</v>
      </c>
      <c r="B1114" s="211">
        <v>0</v>
      </c>
      <c r="C1114" s="211">
        <v>0</v>
      </c>
      <c r="D1114" s="269" t="e">
        <f t="shared" si="17"/>
        <v>#DIV/0!</v>
      </c>
    </row>
    <row r="1115" spans="1:4">
      <c r="A1115" s="155" t="s">
        <v>911</v>
      </c>
      <c r="B1115" s="211">
        <v>0</v>
      </c>
      <c r="C1115" s="211">
        <v>0</v>
      </c>
      <c r="D1115" s="269" t="e">
        <f t="shared" si="17"/>
        <v>#DIV/0!</v>
      </c>
    </row>
    <row r="1116" spans="1:4">
      <c r="A1116" s="155" t="s">
        <v>912</v>
      </c>
      <c r="B1116" s="211">
        <v>0</v>
      </c>
      <c r="C1116" s="211">
        <v>0</v>
      </c>
      <c r="D1116" s="269" t="e">
        <f t="shared" si="17"/>
        <v>#DIV/0!</v>
      </c>
    </row>
    <row r="1117" spans="1:4">
      <c r="A1117" s="155" t="s">
        <v>913</v>
      </c>
      <c r="B1117" s="211">
        <f>SUM(B1118:B1122)</f>
        <v>116</v>
      </c>
      <c r="C1117" s="211">
        <f>SUM(C1118:C1122)</f>
        <v>128</v>
      </c>
      <c r="D1117" s="269">
        <f t="shared" si="17"/>
        <v>1.10344827586207</v>
      </c>
    </row>
    <row r="1118" spans="1:4">
      <c r="A1118" s="155" t="s">
        <v>914</v>
      </c>
      <c r="B1118" s="211">
        <v>0</v>
      </c>
      <c r="C1118" s="211">
        <v>0</v>
      </c>
      <c r="D1118" s="269" t="e">
        <f t="shared" si="17"/>
        <v>#DIV/0!</v>
      </c>
    </row>
    <row r="1119" spans="1:4">
      <c r="A1119" s="155" t="s">
        <v>915</v>
      </c>
      <c r="B1119" s="211">
        <v>0</v>
      </c>
      <c r="C1119" s="211">
        <v>0</v>
      </c>
      <c r="D1119" s="269" t="e">
        <f t="shared" si="17"/>
        <v>#DIV/0!</v>
      </c>
    </row>
    <row r="1120" spans="1:4">
      <c r="A1120" s="155" t="s">
        <v>916</v>
      </c>
      <c r="B1120" s="211">
        <v>0</v>
      </c>
      <c r="C1120" s="211">
        <v>0</v>
      </c>
      <c r="D1120" s="269" t="e">
        <f t="shared" si="17"/>
        <v>#DIV/0!</v>
      </c>
    </row>
    <row r="1121" spans="1:4">
      <c r="A1121" s="155" t="s">
        <v>917</v>
      </c>
      <c r="B1121" s="211">
        <v>0</v>
      </c>
      <c r="C1121" s="211">
        <v>0</v>
      </c>
      <c r="D1121" s="269" t="e">
        <f t="shared" si="17"/>
        <v>#DIV/0!</v>
      </c>
    </row>
    <row r="1122" spans="1:4">
      <c r="A1122" s="155" t="s">
        <v>918</v>
      </c>
      <c r="B1122" s="211">
        <v>116</v>
      </c>
      <c r="C1122" s="211">
        <v>128</v>
      </c>
      <c r="D1122" s="269">
        <f t="shared" si="17"/>
        <v>1.10344827586207</v>
      </c>
    </row>
    <row r="1123" spans="1:4">
      <c r="A1123" s="155" t="s">
        <v>919</v>
      </c>
      <c r="B1123" s="211">
        <f>SUM(B1124:B1125)</f>
        <v>0</v>
      </c>
      <c r="C1123" s="211">
        <v>0</v>
      </c>
      <c r="D1123" s="269" t="e">
        <f t="shared" si="17"/>
        <v>#DIV/0!</v>
      </c>
    </row>
    <row r="1124" spans="1:4">
      <c r="A1124" s="155" t="s">
        <v>920</v>
      </c>
      <c r="B1124" s="211">
        <v>0</v>
      </c>
      <c r="C1124" s="211">
        <v>0</v>
      </c>
      <c r="D1124" s="269" t="e">
        <f t="shared" si="17"/>
        <v>#DIV/0!</v>
      </c>
    </row>
    <row r="1125" spans="1:4">
      <c r="A1125" s="155" t="s">
        <v>921</v>
      </c>
      <c r="B1125" s="211">
        <v>0</v>
      </c>
      <c r="C1125" s="211">
        <v>0</v>
      </c>
      <c r="D1125" s="269" t="e">
        <f t="shared" si="17"/>
        <v>#DIV/0!</v>
      </c>
    </row>
    <row r="1126" spans="1:4">
      <c r="A1126" s="155" t="s">
        <v>922</v>
      </c>
      <c r="B1126" s="211">
        <f>SUM(B1127:B1128)</f>
        <v>0</v>
      </c>
      <c r="C1126" s="211">
        <v>0</v>
      </c>
      <c r="D1126" s="269" t="e">
        <f t="shared" si="17"/>
        <v>#DIV/0!</v>
      </c>
    </row>
    <row r="1127" spans="1:4">
      <c r="A1127" s="155" t="s">
        <v>923</v>
      </c>
      <c r="B1127" s="211">
        <v>0</v>
      </c>
      <c r="C1127" s="211">
        <v>0</v>
      </c>
      <c r="D1127" s="269" t="e">
        <f t="shared" si="17"/>
        <v>#DIV/0!</v>
      </c>
    </row>
    <row r="1128" spans="1:4">
      <c r="A1128" s="155" t="s">
        <v>924</v>
      </c>
      <c r="B1128" s="211">
        <v>0</v>
      </c>
      <c r="C1128" s="211">
        <v>0</v>
      </c>
      <c r="D1128" s="269" t="e">
        <f t="shared" si="17"/>
        <v>#DIV/0!</v>
      </c>
    </row>
    <row r="1129" spans="1:4">
      <c r="A1129" s="155" t="s">
        <v>925</v>
      </c>
      <c r="B1129" s="211">
        <f>SUM(B1130:B1138)</f>
        <v>0</v>
      </c>
      <c r="C1129" s="211">
        <v>0</v>
      </c>
      <c r="D1129" s="269" t="e">
        <f t="shared" si="17"/>
        <v>#DIV/0!</v>
      </c>
    </row>
    <row r="1130" spans="1:4">
      <c r="A1130" s="155" t="s">
        <v>926</v>
      </c>
      <c r="B1130" s="211">
        <v>0</v>
      </c>
      <c r="C1130" s="211">
        <v>0</v>
      </c>
      <c r="D1130" s="269" t="e">
        <f t="shared" si="17"/>
        <v>#DIV/0!</v>
      </c>
    </row>
    <row r="1131" spans="1:4">
      <c r="A1131" s="155" t="s">
        <v>927</v>
      </c>
      <c r="B1131" s="211">
        <v>0</v>
      </c>
      <c r="C1131" s="211">
        <v>0</v>
      </c>
      <c r="D1131" s="269" t="e">
        <f t="shared" si="17"/>
        <v>#DIV/0!</v>
      </c>
    </row>
    <row r="1132" spans="1:4">
      <c r="A1132" s="155" t="s">
        <v>928</v>
      </c>
      <c r="B1132" s="211">
        <v>0</v>
      </c>
      <c r="C1132" s="211">
        <v>0</v>
      </c>
      <c r="D1132" s="269" t="e">
        <f t="shared" si="17"/>
        <v>#DIV/0!</v>
      </c>
    </row>
    <row r="1133" spans="1:4">
      <c r="A1133" s="155" t="s">
        <v>929</v>
      </c>
      <c r="B1133" s="211">
        <v>0</v>
      </c>
      <c r="C1133" s="211">
        <v>0</v>
      </c>
      <c r="D1133" s="269" t="e">
        <f t="shared" si="17"/>
        <v>#DIV/0!</v>
      </c>
    </row>
    <row r="1134" spans="1:4">
      <c r="A1134" s="155" t="s">
        <v>930</v>
      </c>
      <c r="B1134" s="211">
        <v>0</v>
      </c>
      <c r="C1134" s="211">
        <v>0</v>
      </c>
      <c r="D1134" s="269" t="e">
        <f t="shared" si="17"/>
        <v>#DIV/0!</v>
      </c>
    </row>
    <row r="1135" spans="1:4">
      <c r="A1135" s="155" t="s">
        <v>706</v>
      </c>
      <c r="B1135" s="211">
        <v>0</v>
      </c>
      <c r="C1135" s="211">
        <v>0</v>
      </c>
      <c r="D1135" s="269" t="e">
        <f t="shared" si="17"/>
        <v>#DIV/0!</v>
      </c>
    </row>
    <row r="1136" spans="1:4">
      <c r="A1136" s="155" t="s">
        <v>931</v>
      </c>
      <c r="B1136" s="211">
        <v>0</v>
      </c>
      <c r="C1136" s="211">
        <v>0</v>
      </c>
      <c r="D1136" s="269" t="e">
        <f t="shared" si="17"/>
        <v>#DIV/0!</v>
      </c>
    </row>
    <row r="1137" spans="1:4">
      <c r="A1137" s="155" t="s">
        <v>932</v>
      </c>
      <c r="B1137" s="211">
        <v>0</v>
      </c>
      <c r="C1137" s="211">
        <v>0</v>
      </c>
      <c r="D1137" s="269" t="e">
        <f t="shared" si="17"/>
        <v>#DIV/0!</v>
      </c>
    </row>
    <row r="1138" spans="1:4">
      <c r="A1138" s="155" t="s">
        <v>933</v>
      </c>
      <c r="B1138" s="211">
        <v>0</v>
      </c>
      <c r="C1138" s="211">
        <v>0</v>
      </c>
      <c r="D1138" s="269" t="e">
        <f t="shared" si="17"/>
        <v>#DIV/0!</v>
      </c>
    </row>
    <row r="1139" spans="1:4">
      <c r="A1139" s="155" t="s">
        <v>934</v>
      </c>
      <c r="B1139" s="211">
        <f>SUM(B1140,B1167,B1182)</f>
        <v>879</v>
      </c>
      <c r="C1139" s="211">
        <f>SUM(C1140,C1167,C1182)</f>
        <v>967</v>
      </c>
      <c r="D1139" s="269">
        <f t="shared" si="17"/>
        <v>1.10011376564278</v>
      </c>
    </row>
    <row r="1140" spans="1:4">
      <c r="A1140" s="155" t="s">
        <v>935</v>
      </c>
      <c r="B1140" s="211">
        <f>SUM(B1141:B1166)</f>
        <v>879</v>
      </c>
      <c r="C1140" s="211">
        <f>SUM(C1141:C1166)</f>
        <v>967</v>
      </c>
      <c r="D1140" s="269">
        <f t="shared" si="17"/>
        <v>1.10011376564278</v>
      </c>
    </row>
    <row r="1141" spans="1:4">
      <c r="A1141" s="155" t="s">
        <v>74</v>
      </c>
      <c r="B1141" s="211">
        <v>300</v>
      </c>
      <c r="C1141" s="211">
        <v>330</v>
      </c>
      <c r="D1141" s="269">
        <f t="shared" si="17"/>
        <v>1.1</v>
      </c>
    </row>
    <row r="1142" spans="1:4">
      <c r="A1142" s="155" t="s">
        <v>75</v>
      </c>
      <c r="B1142" s="211">
        <v>0</v>
      </c>
      <c r="C1142" s="211">
        <v>0</v>
      </c>
      <c r="D1142" s="269" t="e">
        <f t="shared" si="17"/>
        <v>#DIV/0!</v>
      </c>
    </row>
    <row r="1143" spans="1:4">
      <c r="A1143" s="155" t="s">
        <v>76</v>
      </c>
      <c r="B1143" s="211">
        <v>0</v>
      </c>
      <c r="C1143" s="211">
        <v>0</v>
      </c>
      <c r="D1143" s="269" t="e">
        <f t="shared" si="17"/>
        <v>#DIV/0!</v>
      </c>
    </row>
    <row r="1144" spans="1:4">
      <c r="A1144" s="155" t="s">
        <v>936</v>
      </c>
      <c r="B1144" s="211">
        <v>0</v>
      </c>
      <c r="C1144" s="211">
        <v>0</v>
      </c>
      <c r="D1144" s="269" t="e">
        <f t="shared" si="17"/>
        <v>#DIV/0!</v>
      </c>
    </row>
    <row r="1145" spans="1:4">
      <c r="A1145" s="155" t="s">
        <v>937</v>
      </c>
      <c r="B1145" s="211">
        <v>0</v>
      </c>
      <c r="C1145" s="211">
        <v>0</v>
      </c>
      <c r="D1145" s="269" t="e">
        <f t="shared" si="17"/>
        <v>#DIV/0!</v>
      </c>
    </row>
    <row r="1146" spans="1:4">
      <c r="A1146" s="155" t="s">
        <v>938</v>
      </c>
      <c r="B1146" s="211">
        <v>0</v>
      </c>
      <c r="C1146" s="211">
        <v>0</v>
      </c>
      <c r="D1146" s="269" t="e">
        <f t="shared" si="17"/>
        <v>#DIV/0!</v>
      </c>
    </row>
    <row r="1147" spans="1:4">
      <c r="A1147" s="155" t="s">
        <v>939</v>
      </c>
      <c r="B1147" s="211">
        <v>0</v>
      </c>
      <c r="C1147" s="211">
        <v>0</v>
      </c>
      <c r="D1147" s="269" t="e">
        <f t="shared" si="17"/>
        <v>#DIV/0!</v>
      </c>
    </row>
    <row r="1148" spans="1:4">
      <c r="A1148" s="155" t="s">
        <v>940</v>
      </c>
      <c r="B1148" s="211">
        <v>0</v>
      </c>
      <c r="C1148" s="211">
        <v>0</v>
      </c>
      <c r="D1148" s="269" t="e">
        <f t="shared" si="17"/>
        <v>#DIV/0!</v>
      </c>
    </row>
    <row r="1149" spans="1:4">
      <c r="A1149" s="155" t="s">
        <v>941</v>
      </c>
      <c r="B1149" s="211">
        <v>0</v>
      </c>
      <c r="C1149" s="211">
        <v>0</v>
      </c>
      <c r="D1149" s="269" t="e">
        <f t="shared" si="17"/>
        <v>#DIV/0!</v>
      </c>
    </row>
    <row r="1150" spans="1:4">
      <c r="A1150" s="155" t="s">
        <v>942</v>
      </c>
      <c r="B1150" s="211">
        <v>0</v>
      </c>
      <c r="C1150" s="211">
        <v>0</v>
      </c>
      <c r="D1150" s="269" t="e">
        <f t="shared" si="17"/>
        <v>#DIV/0!</v>
      </c>
    </row>
    <row r="1151" spans="1:4">
      <c r="A1151" s="155" t="s">
        <v>943</v>
      </c>
      <c r="B1151" s="211">
        <v>0</v>
      </c>
      <c r="C1151" s="211">
        <v>0</v>
      </c>
      <c r="D1151" s="269" t="e">
        <f t="shared" si="17"/>
        <v>#DIV/0!</v>
      </c>
    </row>
    <row r="1152" spans="1:4">
      <c r="A1152" s="155" t="s">
        <v>944</v>
      </c>
      <c r="B1152" s="211">
        <v>0</v>
      </c>
      <c r="C1152" s="211">
        <v>0</v>
      </c>
      <c r="D1152" s="269" t="e">
        <f t="shared" si="17"/>
        <v>#DIV/0!</v>
      </c>
    </row>
    <row r="1153" spans="1:4">
      <c r="A1153" s="155" t="s">
        <v>945</v>
      </c>
      <c r="B1153" s="211">
        <v>0</v>
      </c>
      <c r="C1153" s="211">
        <v>0</v>
      </c>
      <c r="D1153" s="269" t="e">
        <f t="shared" si="17"/>
        <v>#DIV/0!</v>
      </c>
    </row>
    <row r="1154" spans="1:4">
      <c r="A1154" s="155" t="s">
        <v>946</v>
      </c>
      <c r="B1154" s="211">
        <v>0</v>
      </c>
      <c r="C1154" s="211">
        <v>0</v>
      </c>
      <c r="D1154" s="269" t="e">
        <f t="shared" si="17"/>
        <v>#DIV/0!</v>
      </c>
    </row>
    <row r="1155" spans="1:4">
      <c r="A1155" s="155" t="s">
        <v>947</v>
      </c>
      <c r="B1155" s="211">
        <v>0</v>
      </c>
      <c r="C1155" s="211">
        <v>0</v>
      </c>
      <c r="D1155" s="269" t="e">
        <f t="shared" si="17"/>
        <v>#DIV/0!</v>
      </c>
    </row>
    <row r="1156" spans="1:4">
      <c r="A1156" s="155" t="s">
        <v>948</v>
      </c>
      <c r="B1156" s="211">
        <v>0</v>
      </c>
      <c r="C1156" s="211">
        <v>0</v>
      </c>
      <c r="D1156" s="269" t="e">
        <f t="shared" si="17"/>
        <v>#DIV/0!</v>
      </c>
    </row>
    <row r="1157" spans="1:4">
      <c r="A1157" s="155" t="s">
        <v>949</v>
      </c>
      <c r="B1157" s="211">
        <v>0</v>
      </c>
      <c r="C1157" s="211">
        <v>0</v>
      </c>
      <c r="D1157" s="269" t="e">
        <f t="shared" si="17"/>
        <v>#DIV/0!</v>
      </c>
    </row>
    <row r="1158" spans="1:4">
      <c r="A1158" s="155" t="s">
        <v>950</v>
      </c>
      <c r="B1158" s="211">
        <v>0</v>
      </c>
      <c r="C1158" s="211">
        <v>0</v>
      </c>
      <c r="D1158" s="269" t="e">
        <f t="shared" si="17"/>
        <v>#DIV/0!</v>
      </c>
    </row>
    <row r="1159" spans="1:4">
      <c r="A1159" s="155" t="s">
        <v>951</v>
      </c>
      <c r="B1159" s="211">
        <v>0</v>
      </c>
      <c r="C1159" s="211">
        <v>0</v>
      </c>
      <c r="D1159" s="269" t="e">
        <f t="shared" ref="D1159:D1222" si="18">C1159/B1159</f>
        <v>#DIV/0!</v>
      </c>
    </row>
    <row r="1160" spans="1:4">
      <c r="A1160" s="155" t="s">
        <v>952</v>
      </c>
      <c r="B1160" s="211">
        <v>0</v>
      </c>
      <c r="C1160" s="211">
        <v>0</v>
      </c>
      <c r="D1160" s="269" t="e">
        <f t="shared" si="18"/>
        <v>#DIV/0!</v>
      </c>
    </row>
    <row r="1161" spans="1:4">
      <c r="A1161" s="155" t="s">
        <v>953</v>
      </c>
      <c r="B1161" s="211">
        <v>0</v>
      </c>
      <c r="C1161" s="211">
        <v>0</v>
      </c>
      <c r="D1161" s="269" t="e">
        <f t="shared" si="18"/>
        <v>#DIV/0!</v>
      </c>
    </row>
    <row r="1162" spans="1:4">
      <c r="A1162" s="155" t="s">
        <v>954</v>
      </c>
      <c r="B1162" s="211">
        <v>0</v>
      </c>
      <c r="C1162" s="211">
        <v>0</v>
      </c>
      <c r="D1162" s="269" t="e">
        <f t="shared" si="18"/>
        <v>#DIV/0!</v>
      </c>
    </row>
    <row r="1163" spans="1:4">
      <c r="A1163" s="155" t="s">
        <v>955</v>
      </c>
      <c r="B1163" s="211">
        <v>0</v>
      </c>
      <c r="C1163" s="211">
        <v>0</v>
      </c>
      <c r="D1163" s="269" t="e">
        <f t="shared" si="18"/>
        <v>#DIV/0!</v>
      </c>
    </row>
    <row r="1164" spans="1:4">
      <c r="A1164" s="155" t="s">
        <v>956</v>
      </c>
      <c r="B1164" s="211">
        <v>0</v>
      </c>
      <c r="C1164" s="211">
        <v>0</v>
      </c>
      <c r="D1164" s="269" t="e">
        <f t="shared" si="18"/>
        <v>#DIV/0!</v>
      </c>
    </row>
    <row r="1165" spans="1:4">
      <c r="A1165" s="155" t="s">
        <v>83</v>
      </c>
      <c r="B1165" s="211">
        <v>0</v>
      </c>
      <c r="C1165" s="211">
        <v>0</v>
      </c>
      <c r="D1165" s="269" t="e">
        <f t="shared" si="18"/>
        <v>#DIV/0!</v>
      </c>
    </row>
    <row r="1166" spans="1:4">
      <c r="A1166" s="155" t="s">
        <v>957</v>
      </c>
      <c r="B1166" s="211">
        <v>579</v>
      </c>
      <c r="C1166" s="211">
        <v>637</v>
      </c>
      <c r="D1166" s="269">
        <f t="shared" si="18"/>
        <v>1.10017271157168</v>
      </c>
    </row>
    <row r="1167" spans="1:4">
      <c r="A1167" s="155" t="s">
        <v>958</v>
      </c>
      <c r="B1167" s="211">
        <f>SUM(B1168:B1181)</f>
        <v>0</v>
      </c>
      <c r="C1167" s="211">
        <v>0</v>
      </c>
      <c r="D1167" s="269" t="e">
        <f t="shared" si="18"/>
        <v>#DIV/0!</v>
      </c>
    </row>
    <row r="1168" spans="1:4">
      <c r="A1168" s="155" t="s">
        <v>74</v>
      </c>
      <c r="B1168" s="211">
        <v>0</v>
      </c>
      <c r="C1168" s="211">
        <v>0</v>
      </c>
      <c r="D1168" s="269" t="e">
        <f t="shared" si="18"/>
        <v>#DIV/0!</v>
      </c>
    </row>
    <row r="1169" spans="1:4">
      <c r="A1169" s="155" t="s">
        <v>75</v>
      </c>
      <c r="B1169" s="211">
        <v>0</v>
      </c>
      <c r="C1169" s="211">
        <v>0</v>
      </c>
      <c r="D1169" s="269" t="e">
        <f t="shared" si="18"/>
        <v>#DIV/0!</v>
      </c>
    </row>
    <row r="1170" spans="1:4">
      <c r="A1170" s="155" t="s">
        <v>76</v>
      </c>
      <c r="B1170" s="211">
        <v>0</v>
      </c>
      <c r="C1170" s="211">
        <v>0</v>
      </c>
      <c r="D1170" s="269" t="e">
        <f t="shared" si="18"/>
        <v>#DIV/0!</v>
      </c>
    </row>
    <row r="1171" spans="1:4">
      <c r="A1171" s="155" t="s">
        <v>959</v>
      </c>
      <c r="B1171" s="211">
        <v>0</v>
      </c>
      <c r="C1171" s="211">
        <v>0</v>
      </c>
      <c r="D1171" s="269" t="e">
        <f t="shared" si="18"/>
        <v>#DIV/0!</v>
      </c>
    </row>
    <row r="1172" spans="1:4">
      <c r="A1172" s="155" t="s">
        <v>960</v>
      </c>
      <c r="B1172" s="211">
        <v>0</v>
      </c>
      <c r="C1172" s="211">
        <v>0</v>
      </c>
      <c r="D1172" s="269" t="e">
        <f t="shared" si="18"/>
        <v>#DIV/0!</v>
      </c>
    </row>
    <row r="1173" spans="1:4">
      <c r="A1173" s="155" t="s">
        <v>961</v>
      </c>
      <c r="B1173" s="211">
        <v>0</v>
      </c>
      <c r="C1173" s="211">
        <v>0</v>
      </c>
      <c r="D1173" s="269" t="e">
        <f t="shared" si="18"/>
        <v>#DIV/0!</v>
      </c>
    </row>
    <row r="1174" spans="1:4">
      <c r="A1174" s="155" t="s">
        <v>962</v>
      </c>
      <c r="B1174" s="211">
        <v>0</v>
      </c>
      <c r="C1174" s="211">
        <v>0</v>
      </c>
      <c r="D1174" s="269" t="e">
        <f t="shared" si="18"/>
        <v>#DIV/0!</v>
      </c>
    </row>
    <row r="1175" spans="1:4">
      <c r="A1175" s="155" t="s">
        <v>963</v>
      </c>
      <c r="B1175" s="211">
        <v>0</v>
      </c>
      <c r="C1175" s="211">
        <v>0</v>
      </c>
      <c r="D1175" s="269" t="e">
        <f t="shared" si="18"/>
        <v>#DIV/0!</v>
      </c>
    </row>
    <row r="1176" spans="1:4">
      <c r="A1176" s="155" t="s">
        <v>964</v>
      </c>
      <c r="B1176" s="211">
        <v>0</v>
      </c>
      <c r="C1176" s="211">
        <v>0</v>
      </c>
      <c r="D1176" s="269" t="e">
        <f t="shared" si="18"/>
        <v>#DIV/0!</v>
      </c>
    </row>
    <row r="1177" spans="1:4">
      <c r="A1177" s="155" t="s">
        <v>965</v>
      </c>
      <c r="B1177" s="211">
        <v>0</v>
      </c>
      <c r="C1177" s="211">
        <v>0</v>
      </c>
      <c r="D1177" s="269" t="e">
        <f t="shared" si="18"/>
        <v>#DIV/0!</v>
      </c>
    </row>
    <row r="1178" spans="1:4">
      <c r="A1178" s="155" t="s">
        <v>966</v>
      </c>
      <c r="B1178" s="211">
        <v>0</v>
      </c>
      <c r="C1178" s="211">
        <v>0</v>
      </c>
      <c r="D1178" s="269" t="e">
        <f t="shared" si="18"/>
        <v>#DIV/0!</v>
      </c>
    </row>
    <row r="1179" spans="1:4">
      <c r="A1179" s="155" t="s">
        <v>967</v>
      </c>
      <c r="B1179" s="211">
        <v>0</v>
      </c>
      <c r="C1179" s="211">
        <v>0</v>
      </c>
      <c r="D1179" s="269" t="e">
        <f t="shared" si="18"/>
        <v>#DIV/0!</v>
      </c>
    </row>
    <row r="1180" spans="1:4">
      <c r="A1180" s="155" t="s">
        <v>968</v>
      </c>
      <c r="B1180" s="211">
        <v>0</v>
      </c>
      <c r="C1180" s="211">
        <v>0</v>
      </c>
      <c r="D1180" s="269" t="e">
        <f t="shared" si="18"/>
        <v>#DIV/0!</v>
      </c>
    </row>
    <row r="1181" spans="1:4">
      <c r="A1181" s="155" t="s">
        <v>969</v>
      </c>
      <c r="B1181" s="211">
        <v>0</v>
      </c>
      <c r="C1181" s="211">
        <v>0</v>
      </c>
      <c r="D1181" s="269" t="e">
        <f t="shared" si="18"/>
        <v>#DIV/0!</v>
      </c>
    </row>
    <row r="1182" spans="1:4">
      <c r="A1182" s="155" t="s">
        <v>970</v>
      </c>
      <c r="B1182" s="211">
        <f>B1183</f>
        <v>0</v>
      </c>
      <c r="C1182" s="211">
        <v>0</v>
      </c>
      <c r="D1182" s="269" t="e">
        <f t="shared" si="18"/>
        <v>#DIV/0!</v>
      </c>
    </row>
    <row r="1183" spans="1:4">
      <c r="A1183" s="155" t="s">
        <v>971</v>
      </c>
      <c r="B1183" s="211">
        <v>0</v>
      </c>
      <c r="C1183" s="211">
        <v>0</v>
      </c>
      <c r="D1183" s="269" t="e">
        <f t="shared" si="18"/>
        <v>#DIV/0!</v>
      </c>
    </row>
    <row r="1184" spans="1:4">
      <c r="A1184" s="155" t="s">
        <v>972</v>
      </c>
      <c r="B1184" s="211">
        <f>SUM(B1185,B1196,B1200)</f>
        <v>5358</v>
      </c>
      <c r="C1184" s="211">
        <f>SUM(C1185,C1196,C1200)</f>
        <v>5893</v>
      </c>
      <c r="D1184" s="269">
        <f t="shared" si="18"/>
        <v>1.09985069055618</v>
      </c>
    </row>
    <row r="1185" spans="1:4">
      <c r="A1185" s="155" t="s">
        <v>973</v>
      </c>
      <c r="B1185" s="211">
        <f>SUM(B1186:B1195)</f>
        <v>3761</v>
      </c>
      <c r="C1185" s="211">
        <f>SUM(C1186:C1195)</f>
        <v>4136</v>
      </c>
      <c r="D1185" s="269">
        <f t="shared" si="18"/>
        <v>1.09970752459452</v>
      </c>
    </row>
    <row r="1186" spans="1:4">
      <c r="A1186" s="155" t="s">
        <v>974</v>
      </c>
      <c r="B1186" s="211">
        <v>0</v>
      </c>
      <c r="C1186" s="211">
        <v>0</v>
      </c>
      <c r="D1186" s="269" t="e">
        <f t="shared" si="18"/>
        <v>#DIV/0!</v>
      </c>
    </row>
    <row r="1187" spans="1:4">
      <c r="A1187" s="155" t="s">
        <v>975</v>
      </c>
      <c r="B1187" s="211">
        <v>0</v>
      </c>
      <c r="C1187" s="211">
        <v>0</v>
      </c>
      <c r="D1187" s="269" t="e">
        <f t="shared" si="18"/>
        <v>#DIV/0!</v>
      </c>
    </row>
    <row r="1188" spans="1:4">
      <c r="A1188" s="155" t="s">
        <v>976</v>
      </c>
      <c r="B1188" s="211">
        <v>743</v>
      </c>
      <c r="C1188" s="211">
        <v>817</v>
      </c>
      <c r="D1188" s="269">
        <f t="shared" si="18"/>
        <v>1.09959623149394</v>
      </c>
    </row>
    <row r="1189" spans="1:4">
      <c r="A1189" s="155" t="s">
        <v>977</v>
      </c>
      <c r="B1189" s="211">
        <v>0</v>
      </c>
      <c r="C1189" s="211">
        <v>0</v>
      </c>
      <c r="D1189" s="269" t="e">
        <f t="shared" si="18"/>
        <v>#DIV/0!</v>
      </c>
    </row>
    <row r="1190" spans="1:4">
      <c r="A1190" s="155" t="s">
        <v>978</v>
      </c>
      <c r="B1190" s="211">
        <v>34</v>
      </c>
      <c r="C1190" s="211">
        <v>37</v>
      </c>
      <c r="D1190" s="269">
        <f t="shared" si="18"/>
        <v>1.08823529411765</v>
      </c>
    </row>
    <row r="1191" spans="1:4">
      <c r="A1191" s="155" t="s">
        <v>979</v>
      </c>
      <c r="B1191" s="211">
        <v>493</v>
      </c>
      <c r="C1191" s="211">
        <v>542</v>
      </c>
      <c r="D1191" s="269">
        <f t="shared" si="18"/>
        <v>1.09939148073022</v>
      </c>
    </row>
    <row r="1192" spans="1:4">
      <c r="A1192" s="155" t="s">
        <v>980</v>
      </c>
      <c r="B1192" s="211">
        <v>0</v>
      </c>
      <c r="C1192" s="211">
        <v>0</v>
      </c>
      <c r="D1192" s="269" t="e">
        <f t="shared" si="18"/>
        <v>#DIV/0!</v>
      </c>
    </row>
    <row r="1193" spans="1:4">
      <c r="A1193" s="155" t="s">
        <v>981</v>
      </c>
      <c r="B1193" s="211">
        <v>2491</v>
      </c>
      <c r="C1193" s="211">
        <v>2740</v>
      </c>
      <c r="D1193" s="269">
        <f t="shared" si="18"/>
        <v>1.09995985547973</v>
      </c>
    </row>
    <row r="1194" spans="1:4">
      <c r="A1194" s="155" t="s">
        <v>982</v>
      </c>
      <c r="B1194" s="211">
        <v>0</v>
      </c>
      <c r="C1194" s="211">
        <v>0</v>
      </c>
      <c r="D1194" s="269" t="e">
        <f t="shared" si="18"/>
        <v>#DIV/0!</v>
      </c>
    </row>
    <row r="1195" spans="1:4">
      <c r="A1195" s="155" t="s">
        <v>983</v>
      </c>
      <c r="B1195" s="211">
        <v>0</v>
      </c>
      <c r="C1195" s="211">
        <v>0</v>
      </c>
      <c r="D1195" s="269" t="e">
        <f t="shared" si="18"/>
        <v>#DIV/0!</v>
      </c>
    </row>
    <row r="1196" spans="1:4">
      <c r="A1196" s="155" t="s">
        <v>984</v>
      </c>
      <c r="B1196" s="211">
        <f>SUM(B1197:B1199)</f>
        <v>1597</v>
      </c>
      <c r="C1196" s="211">
        <f>SUM(C1197:C1199)</f>
        <v>1757</v>
      </c>
      <c r="D1196" s="269">
        <f t="shared" si="18"/>
        <v>1.10018785222292</v>
      </c>
    </row>
    <row r="1197" spans="1:4">
      <c r="A1197" s="155" t="s">
        <v>985</v>
      </c>
      <c r="B1197" s="211">
        <v>1597</v>
      </c>
      <c r="C1197" s="211">
        <v>1757</v>
      </c>
      <c r="D1197" s="269">
        <f t="shared" si="18"/>
        <v>1.10018785222292</v>
      </c>
    </row>
    <row r="1198" spans="1:4">
      <c r="A1198" s="155" t="s">
        <v>986</v>
      </c>
      <c r="B1198" s="211">
        <v>0</v>
      </c>
      <c r="C1198" s="211">
        <v>0</v>
      </c>
      <c r="D1198" s="269" t="e">
        <f t="shared" si="18"/>
        <v>#DIV/0!</v>
      </c>
    </row>
    <row r="1199" spans="1:4">
      <c r="A1199" s="155" t="s">
        <v>987</v>
      </c>
      <c r="B1199" s="211">
        <v>0</v>
      </c>
      <c r="C1199" s="211">
        <v>0</v>
      </c>
      <c r="D1199" s="269" t="e">
        <f t="shared" si="18"/>
        <v>#DIV/0!</v>
      </c>
    </row>
    <row r="1200" spans="1:4">
      <c r="A1200" s="155" t="s">
        <v>988</v>
      </c>
      <c r="B1200" s="211">
        <f>SUM(B1201:B1203)</f>
        <v>0</v>
      </c>
      <c r="C1200" s="211">
        <v>0</v>
      </c>
      <c r="D1200" s="269" t="e">
        <f t="shared" si="18"/>
        <v>#DIV/0!</v>
      </c>
    </row>
    <row r="1201" spans="1:4">
      <c r="A1201" s="155" t="s">
        <v>989</v>
      </c>
      <c r="B1201" s="211">
        <v>0</v>
      </c>
      <c r="C1201" s="211">
        <v>0</v>
      </c>
      <c r="D1201" s="269" t="e">
        <f t="shared" si="18"/>
        <v>#DIV/0!</v>
      </c>
    </row>
    <row r="1202" spans="1:4">
      <c r="A1202" s="155" t="s">
        <v>990</v>
      </c>
      <c r="B1202" s="211">
        <v>0</v>
      </c>
      <c r="C1202" s="211">
        <v>0</v>
      </c>
      <c r="D1202" s="269" t="e">
        <f t="shared" si="18"/>
        <v>#DIV/0!</v>
      </c>
    </row>
    <row r="1203" spans="1:4">
      <c r="A1203" s="155" t="s">
        <v>991</v>
      </c>
      <c r="B1203" s="211">
        <v>0</v>
      </c>
      <c r="C1203" s="211">
        <v>0</v>
      </c>
      <c r="D1203" s="269" t="e">
        <f t="shared" si="18"/>
        <v>#DIV/0!</v>
      </c>
    </row>
    <row r="1204" spans="1:4">
      <c r="A1204" s="155" t="s">
        <v>992</v>
      </c>
      <c r="B1204" s="211">
        <f>SUM(B1205,B1223,B1229,B1235)</f>
        <v>210</v>
      </c>
      <c r="C1204" s="211">
        <f>SUM(C1205,C1223,C1229,C1235)</f>
        <v>232</v>
      </c>
      <c r="D1204" s="269">
        <f t="shared" si="18"/>
        <v>1.1047619047619</v>
      </c>
    </row>
    <row r="1205" spans="1:4">
      <c r="A1205" s="155" t="s">
        <v>993</v>
      </c>
      <c r="B1205" s="211">
        <f>SUM(B1206:B1222)</f>
        <v>210</v>
      </c>
      <c r="C1205" s="211">
        <f>SUM(C1206:C1222)</f>
        <v>232</v>
      </c>
      <c r="D1205" s="269">
        <f t="shared" si="18"/>
        <v>1.1047619047619</v>
      </c>
    </row>
    <row r="1206" spans="1:4">
      <c r="A1206" s="155" t="s">
        <v>74</v>
      </c>
      <c r="B1206" s="211">
        <v>15</v>
      </c>
      <c r="C1206" s="211">
        <v>17</v>
      </c>
      <c r="D1206" s="269">
        <f t="shared" si="18"/>
        <v>1.13333333333333</v>
      </c>
    </row>
    <row r="1207" spans="1:4">
      <c r="A1207" s="155" t="s">
        <v>75</v>
      </c>
      <c r="B1207" s="211">
        <v>0</v>
      </c>
      <c r="C1207" s="211">
        <v>0</v>
      </c>
      <c r="D1207" s="269" t="e">
        <f t="shared" si="18"/>
        <v>#DIV/0!</v>
      </c>
    </row>
    <row r="1208" spans="1:4">
      <c r="A1208" s="155" t="s">
        <v>76</v>
      </c>
      <c r="B1208" s="211">
        <v>0</v>
      </c>
      <c r="C1208" s="211">
        <v>0</v>
      </c>
      <c r="D1208" s="269" t="e">
        <f t="shared" si="18"/>
        <v>#DIV/0!</v>
      </c>
    </row>
    <row r="1209" spans="1:4">
      <c r="A1209" s="155" t="s">
        <v>994</v>
      </c>
      <c r="B1209" s="211">
        <v>0</v>
      </c>
      <c r="C1209" s="211">
        <v>0</v>
      </c>
      <c r="D1209" s="269" t="e">
        <f t="shared" si="18"/>
        <v>#DIV/0!</v>
      </c>
    </row>
    <row r="1210" spans="1:4">
      <c r="A1210" s="155" t="s">
        <v>995</v>
      </c>
      <c r="B1210" s="211">
        <v>0</v>
      </c>
      <c r="C1210" s="211">
        <v>0</v>
      </c>
      <c r="D1210" s="269" t="e">
        <f t="shared" si="18"/>
        <v>#DIV/0!</v>
      </c>
    </row>
    <row r="1211" spans="1:4">
      <c r="A1211" s="155" t="s">
        <v>996</v>
      </c>
      <c r="B1211" s="211">
        <v>0</v>
      </c>
      <c r="C1211" s="211">
        <v>0</v>
      </c>
      <c r="D1211" s="269" t="e">
        <f t="shared" si="18"/>
        <v>#DIV/0!</v>
      </c>
    </row>
    <row r="1212" spans="1:4">
      <c r="A1212" s="155" t="s">
        <v>997</v>
      </c>
      <c r="B1212" s="211">
        <v>0</v>
      </c>
      <c r="C1212" s="211">
        <v>0</v>
      </c>
      <c r="D1212" s="269" t="e">
        <f t="shared" si="18"/>
        <v>#DIV/0!</v>
      </c>
    </row>
    <row r="1213" spans="1:4">
      <c r="A1213" s="155" t="s">
        <v>998</v>
      </c>
      <c r="B1213" s="211">
        <v>0</v>
      </c>
      <c r="C1213" s="211">
        <v>0</v>
      </c>
      <c r="D1213" s="269" t="e">
        <f t="shared" si="18"/>
        <v>#DIV/0!</v>
      </c>
    </row>
    <row r="1214" spans="1:4">
      <c r="A1214" s="155" t="s">
        <v>999</v>
      </c>
      <c r="B1214" s="211">
        <v>0</v>
      </c>
      <c r="C1214" s="211">
        <v>0</v>
      </c>
      <c r="D1214" s="269" t="e">
        <f t="shared" si="18"/>
        <v>#DIV/0!</v>
      </c>
    </row>
    <row r="1215" spans="1:4">
      <c r="A1215" s="155" t="s">
        <v>1000</v>
      </c>
      <c r="B1215" s="211">
        <v>0</v>
      </c>
      <c r="C1215" s="211">
        <v>0</v>
      </c>
      <c r="D1215" s="269" t="e">
        <f t="shared" si="18"/>
        <v>#DIV/0!</v>
      </c>
    </row>
    <row r="1216" spans="1:4">
      <c r="A1216" s="155" t="s">
        <v>1001</v>
      </c>
      <c r="B1216" s="211">
        <v>56</v>
      </c>
      <c r="C1216" s="211">
        <v>62</v>
      </c>
      <c r="D1216" s="269">
        <f t="shared" si="18"/>
        <v>1.10714285714286</v>
      </c>
    </row>
    <row r="1217" spans="1:4">
      <c r="A1217" s="155" t="s">
        <v>1002</v>
      </c>
      <c r="B1217" s="211">
        <v>0</v>
      </c>
      <c r="C1217" s="211">
        <v>0</v>
      </c>
      <c r="D1217" s="269" t="e">
        <f t="shared" si="18"/>
        <v>#DIV/0!</v>
      </c>
    </row>
    <row r="1218" spans="1:4">
      <c r="A1218" s="155" t="s">
        <v>1003</v>
      </c>
      <c r="B1218" s="211">
        <v>0</v>
      </c>
      <c r="C1218" s="211">
        <v>0</v>
      </c>
      <c r="D1218" s="269" t="e">
        <f t="shared" si="18"/>
        <v>#DIV/0!</v>
      </c>
    </row>
    <row r="1219" spans="1:4">
      <c r="A1219" s="155" t="s">
        <v>1004</v>
      </c>
      <c r="B1219" s="211">
        <v>0</v>
      </c>
      <c r="C1219" s="211">
        <v>0</v>
      </c>
      <c r="D1219" s="269" t="e">
        <f t="shared" si="18"/>
        <v>#DIV/0!</v>
      </c>
    </row>
    <row r="1220" spans="1:4">
      <c r="A1220" s="155" t="s">
        <v>1005</v>
      </c>
      <c r="B1220" s="211">
        <v>0</v>
      </c>
      <c r="C1220" s="211">
        <v>0</v>
      </c>
      <c r="D1220" s="269" t="e">
        <f t="shared" si="18"/>
        <v>#DIV/0!</v>
      </c>
    </row>
    <row r="1221" spans="1:4">
      <c r="A1221" s="155" t="s">
        <v>83</v>
      </c>
      <c r="B1221" s="211">
        <v>0</v>
      </c>
      <c r="C1221" s="211">
        <v>0</v>
      </c>
      <c r="D1221" s="269" t="e">
        <f t="shared" si="18"/>
        <v>#DIV/0!</v>
      </c>
    </row>
    <row r="1222" spans="1:4">
      <c r="A1222" s="155" t="s">
        <v>1006</v>
      </c>
      <c r="B1222" s="211">
        <v>139</v>
      </c>
      <c r="C1222" s="211">
        <v>153</v>
      </c>
      <c r="D1222" s="269">
        <f t="shared" si="18"/>
        <v>1.10071942446043</v>
      </c>
    </row>
    <row r="1223" spans="1:4">
      <c r="A1223" s="155" t="s">
        <v>1007</v>
      </c>
      <c r="B1223" s="211">
        <f>SUM(B1224:B1228)</f>
        <v>0</v>
      </c>
      <c r="C1223" s="211">
        <f>SUM(C1224:C1228)</f>
        <v>0</v>
      </c>
      <c r="D1223" s="269" t="e">
        <f t="shared" ref="D1223:D1286" si="19">C1223/B1223</f>
        <v>#DIV/0!</v>
      </c>
    </row>
    <row r="1224" spans="1:4">
      <c r="A1224" s="155" t="s">
        <v>1008</v>
      </c>
      <c r="B1224" s="211">
        <v>0</v>
      </c>
      <c r="C1224" s="211">
        <v>0</v>
      </c>
      <c r="D1224" s="269" t="e">
        <f t="shared" si="19"/>
        <v>#DIV/0!</v>
      </c>
    </row>
    <row r="1225" spans="1:4">
      <c r="A1225" s="155" t="s">
        <v>1009</v>
      </c>
      <c r="B1225" s="211">
        <v>0</v>
      </c>
      <c r="C1225" s="211">
        <v>0</v>
      </c>
      <c r="D1225" s="269" t="e">
        <f t="shared" si="19"/>
        <v>#DIV/0!</v>
      </c>
    </row>
    <row r="1226" spans="1:4">
      <c r="A1226" s="155" t="s">
        <v>1010</v>
      </c>
      <c r="B1226" s="211">
        <v>0</v>
      </c>
      <c r="C1226" s="211">
        <v>0</v>
      </c>
      <c r="D1226" s="269" t="e">
        <f t="shared" si="19"/>
        <v>#DIV/0!</v>
      </c>
    </row>
    <row r="1227" spans="1:4">
      <c r="A1227" s="155" t="s">
        <v>1011</v>
      </c>
      <c r="B1227" s="211">
        <v>0</v>
      </c>
      <c r="C1227" s="211">
        <v>0</v>
      </c>
      <c r="D1227" s="269" t="e">
        <f t="shared" si="19"/>
        <v>#DIV/0!</v>
      </c>
    </row>
    <row r="1228" spans="1:4">
      <c r="A1228" s="155" t="s">
        <v>1012</v>
      </c>
      <c r="B1228" s="211">
        <v>0</v>
      </c>
      <c r="C1228" s="211">
        <v>0</v>
      </c>
      <c r="D1228" s="269" t="e">
        <f t="shared" si="19"/>
        <v>#DIV/0!</v>
      </c>
    </row>
    <row r="1229" spans="1:4">
      <c r="A1229" s="155" t="s">
        <v>1013</v>
      </c>
      <c r="B1229" s="211">
        <f>SUM(B1230:B1234)</f>
        <v>0</v>
      </c>
      <c r="C1229" s="211">
        <v>0</v>
      </c>
      <c r="D1229" s="269" t="e">
        <f t="shared" si="19"/>
        <v>#DIV/0!</v>
      </c>
    </row>
    <row r="1230" spans="1:4">
      <c r="A1230" s="155" t="s">
        <v>1014</v>
      </c>
      <c r="B1230" s="211">
        <v>0</v>
      </c>
      <c r="C1230" s="211">
        <v>0</v>
      </c>
      <c r="D1230" s="269" t="e">
        <f t="shared" si="19"/>
        <v>#DIV/0!</v>
      </c>
    </row>
    <row r="1231" spans="1:4">
      <c r="A1231" s="155" t="s">
        <v>1015</v>
      </c>
      <c r="B1231" s="211">
        <v>0</v>
      </c>
      <c r="C1231" s="211">
        <v>0</v>
      </c>
      <c r="D1231" s="269" t="e">
        <f t="shared" si="19"/>
        <v>#DIV/0!</v>
      </c>
    </row>
    <row r="1232" spans="1:4">
      <c r="A1232" s="155" t="s">
        <v>1016</v>
      </c>
      <c r="B1232" s="211">
        <v>0</v>
      </c>
      <c r="C1232" s="211">
        <v>0</v>
      </c>
      <c r="D1232" s="269" t="e">
        <f t="shared" si="19"/>
        <v>#DIV/0!</v>
      </c>
    </row>
    <row r="1233" spans="1:4">
      <c r="A1233" s="155" t="s">
        <v>1017</v>
      </c>
      <c r="B1233" s="211">
        <v>0</v>
      </c>
      <c r="C1233" s="211">
        <v>0</v>
      </c>
      <c r="D1233" s="269" t="e">
        <f t="shared" si="19"/>
        <v>#DIV/0!</v>
      </c>
    </row>
    <row r="1234" spans="1:4">
      <c r="A1234" s="155" t="s">
        <v>1018</v>
      </c>
      <c r="B1234" s="211">
        <v>0</v>
      </c>
      <c r="C1234" s="211">
        <v>0</v>
      </c>
      <c r="D1234" s="269" t="e">
        <f t="shared" si="19"/>
        <v>#DIV/0!</v>
      </c>
    </row>
    <row r="1235" spans="1:4">
      <c r="A1235" s="155" t="s">
        <v>1019</v>
      </c>
      <c r="B1235" s="211">
        <f>SUM(B1236:B1247)</f>
        <v>0</v>
      </c>
      <c r="C1235" s="211">
        <v>0</v>
      </c>
      <c r="D1235" s="269" t="e">
        <f t="shared" si="19"/>
        <v>#DIV/0!</v>
      </c>
    </row>
    <row r="1236" spans="1:4">
      <c r="A1236" s="155" t="s">
        <v>1020</v>
      </c>
      <c r="B1236" s="211">
        <v>0</v>
      </c>
      <c r="C1236" s="211">
        <v>0</v>
      </c>
      <c r="D1236" s="269" t="e">
        <f t="shared" si="19"/>
        <v>#DIV/0!</v>
      </c>
    </row>
    <row r="1237" spans="1:4">
      <c r="A1237" s="155" t="s">
        <v>1021</v>
      </c>
      <c r="B1237" s="211">
        <v>0</v>
      </c>
      <c r="C1237" s="211">
        <v>0</v>
      </c>
      <c r="D1237" s="269" t="e">
        <f t="shared" si="19"/>
        <v>#DIV/0!</v>
      </c>
    </row>
    <row r="1238" spans="1:4">
      <c r="A1238" s="155" t="s">
        <v>1022</v>
      </c>
      <c r="B1238" s="211">
        <v>0</v>
      </c>
      <c r="C1238" s="211">
        <v>0</v>
      </c>
      <c r="D1238" s="269" t="e">
        <f t="shared" si="19"/>
        <v>#DIV/0!</v>
      </c>
    </row>
    <row r="1239" spans="1:4">
      <c r="A1239" s="155" t="s">
        <v>1023</v>
      </c>
      <c r="B1239" s="211">
        <v>0</v>
      </c>
      <c r="C1239" s="211">
        <v>0</v>
      </c>
      <c r="D1239" s="269" t="e">
        <f t="shared" si="19"/>
        <v>#DIV/0!</v>
      </c>
    </row>
    <row r="1240" spans="1:4">
      <c r="A1240" s="155" t="s">
        <v>1024</v>
      </c>
      <c r="B1240" s="211">
        <v>0</v>
      </c>
      <c r="C1240" s="211">
        <v>0</v>
      </c>
      <c r="D1240" s="269" t="e">
        <f t="shared" si="19"/>
        <v>#DIV/0!</v>
      </c>
    </row>
    <row r="1241" spans="1:4">
      <c r="A1241" s="155" t="s">
        <v>1025</v>
      </c>
      <c r="B1241" s="211">
        <v>0</v>
      </c>
      <c r="C1241" s="211">
        <v>0</v>
      </c>
      <c r="D1241" s="269" t="e">
        <f t="shared" si="19"/>
        <v>#DIV/0!</v>
      </c>
    </row>
    <row r="1242" spans="1:4">
      <c r="A1242" s="155" t="s">
        <v>1026</v>
      </c>
      <c r="B1242" s="211">
        <v>0</v>
      </c>
      <c r="C1242" s="211">
        <v>0</v>
      </c>
      <c r="D1242" s="269" t="e">
        <f t="shared" si="19"/>
        <v>#DIV/0!</v>
      </c>
    </row>
    <row r="1243" spans="1:4">
      <c r="A1243" s="155" t="s">
        <v>1027</v>
      </c>
      <c r="B1243" s="211">
        <v>0</v>
      </c>
      <c r="C1243" s="211">
        <v>0</v>
      </c>
      <c r="D1243" s="269" t="e">
        <f t="shared" si="19"/>
        <v>#DIV/0!</v>
      </c>
    </row>
    <row r="1244" spans="1:4">
      <c r="A1244" s="155" t="s">
        <v>1028</v>
      </c>
      <c r="B1244" s="211">
        <v>0</v>
      </c>
      <c r="C1244" s="211">
        <v>0</v>
      </c>
      <c r="D1244" s="269" t="e">
        <f t="shared" si="19"/>
        <v>#DIV/0!</v>
      </c>
    </row>
    <row r="1245" spans="1:4">
      <c r="A1245" s="155" t="s">
        <v>1029</v>
      </c>
      <c r="B1245" s="211">
        <v>0</v>
      </c>
      <c r="C1245" s="211">
        <v>0</v>
      </c>
      <c r="D1245" s="269" t="e">
        <f t="shared" si="19"/>
        <v>#DIV/0!</v>
      </c>
    </row>
    <row r="1246" spans="1:4">
      <c r="A1246" s="155" t="s">
        <v>1030</v>
      </c>
      <c r="B1246" s="211">
        <v>0</v>
      </c>
      <c r="C1246" s="211">
        <v>0</v>
      </c>
      <c r="D1246" s="269" t="e">
        <f t="shared" si="19"/>
        <v>#DIV/0!</v>
      </c>
    </row>
    <row r="1247" spans="1:4">
      <c r="A1247" s="155" t="s">
        <v>1031</v>
      </c>
      <c r="B1247" s="211">
        <v>0</v>
      </c>
      <c r="C1247" s="211">
        <v>0</v>
      </c>
      <c r="D1247" s="269" t="e">
        <f t="shared" si="19"/>
        <v>#DIV/0!</v>
      </c>
    </row>
    <row r="1248" spans="1:4">
      <c r="A1248" s="155" t="s">
        <v>1032</v>
      </c>
      <c r="B1248" s="211">
        <f>B1249+B1260+B1266+B1274+B1287+B1291+B1295</f>
        <v>1736</v>
      </c>
      <c r="C1248" s="211">
        <f>C1249+C1260+C1266+C1274+C1287+C1291+C1295</f>
        <v>1910</v>
      </c>
      <c r="D1248" s="269">
        <f t="shared" si="19"/>
        <v>1.10023041474654</v>
      </c>
    </row>
    <row r="1249" spans="1:4">
      <c r="A1249" s="155" t="s">
        <v>1033</v>
      </c>
      <c r="B1249" s="211">
        <f>SUM(B1250:B1259)</f>
        <v>671</v>
      </c>
      <c r="C1249" s="211">
        <v>738</v>
      </c>
      <c r="D1249" s="269">
        <f t="shared" si="19"/>
        <v>1.09985096870343</v>
      </c>
    </row>
    <row r="1250" spans="1:4">
      <c r="A1250" s="155" t="s">
        <v>74</v>
      </c>
      <c r="B1250" s="211">
        <v>247</v>
      </c>
      <c r="C1250" s="211">
        <v>272</v>
      </c>
      <c r="D1250" s="269">
        <f t="shared" si="19"/>
        <v>1.10121457489879</v>
      </c>
    </row>
    <row r="1251" spans="1:4">
      <c r="A1251" s="155" t="s">
        <v>75</v>
      </c>
      <c r="B1251" s="211">
        <v>0</v>
      </c>
      <c r="C1251" s="211">
        <v>0</v>
      </c>
      <c r="D1251" s="269" t="e">
        <f t="shared" si="19"/>
        <v>#DIV/0!</v>
      </c>
    </row>
    <row r="1252" spans="1:4">
      <c r="A1252" s="155" t="s">
        <v>76</v>
      </c>
      <c r="B1252" s="211">
        <v>0</v>
      </c>
      <c r="C1252" s="211">
        <v>0</v>
      </c>
      <c r="D1252" s="269" t="e">
        <f t="shared" si="19"/>
        <v>#DIV/0!</v>
      </c>
    </row>
    <row r="1253" spans="1:4">
      <c r="A1253" s="155" t="s">
        <v>1034</v>
      </c>
      <c r="B1253" s="211">
        <v>0</v>
      </c>
      <c r="C1253" s="211">
        <v>0</v>
      </c>
      <c r="D1253" s="269" t="e">
        <f t="shared" si="19"/>
        <v>#DIV/0!</v>
      </c>
    </row>
    <row r="1254" spans="1:4">
      <c r="A1254" s="155" t="s">
        <v>1035</v>
      </c>
      <c r="B1254" s="211">
        <v>0</v>
      </c>
      <c r="C1254" s="211">
        <v>0</v>
      </c>
      <c r="D1254" s="269" t="e">
        <f t="shared" si="19"/>
        <v>#DIV/0!</v>
      </c>
    </row>
    <row r="1255" spans="1:4">
      <c r="A1255" s="155" t="s">
        <v>1036</v>
      </c>
      <c r="B1255" s="211">
        <v>209</v>
      </c>
      <c r="C1255" s="211">
        <v>230</v>
      </c>
      <c r="D1255" s="269">
        <f t="shared" si="19"/>
        <v>1.10047846889952</v>
      </c>
    </row>
    <row r="1256" spans="1:4">
      <c r="A1256" s="155" t="s">
        <v>1037</v>
      </c>
      <c r="B1256" s="211">
        <v>105</v>
      </c>
      <c r="C1256" s="211">
        <v>116</v>
      </c>
      <c r="D1256" s="269">
        <f t="shared" si="19"/>
        <v>1.1047619047619</v>
      </c>
    </row>
    <row r="1257" spans="1:4">
      <c r="A1257" s="155" t="s">
        <v>1038</v>
      </c>
      <c r="B1257" s="211">
        <v>0</v>
      </c>
      <c r="C1257" s="211">
        <v>0</v>
      </c>
      <c r="D1257" s="269" t="e">
        <f t="shared" si="19"/>
        <v>#DIV/0!</v>
      </c>
    </row>
    <row r="1258" spans="1:4">
      <c r="A1258" s="155" t="s">
        <v>83</v>
      </c>
      <c r="B1258" s="211">
        <v>0</v>
      </c>
      <c r="C1258" s="211">
        <v>0</v>
      </c>
      <c r="D1258" s="269" t="e">
        <f t="shared" si="19"/>
        <v>#DIV/0!</v>
      </c>
    </row>
    <row r="1259" spans="1:4">
      <c r="A1259" s="155" t="s">
        <v>1039</v>
      </c>
      <c r="B1259" s="211">
        <v>110</v>
      </c>
      <c r="C1259" s="211">
        <v>121</v>
      </c>
      <c r="D1259" s="269">
        <f t="shared" si="19"/>
        <v>1.1</v>
      </c>
    </row>
    <row r="1260" spans="1:4">
      <c r="A1260" s="155" t="s">
        <v>1040</v>
      </c>
      <c r="B1260" s="211">
        <f>SUM(B1261:B1265)</f>
        <v>595</v>
      </c>
      <c r="C1260" s="211">
        <f>SUM(C1261:C1265)</f>
        <v>654</v>
      </c>
      <c r="D1260" s="269">
        <f t="shared" si="19"/>
        <v>1.09915966386555</v>
      </c>
    </row>
    <row r="1261" spans="1:4">
      <c r="A1261" s="155" t="s">
        <v>74</v>
      </c>
      <c r="B1261" s="211">
        <v>0</v>
      </c>
      <c r="C1261" s="211">
        <v>0</v>
      </c>
      <c r="D1261" s="269" t="e">
        <f t="shared" si="19"/>
        <v>#DIV/0!</v>
      </c>
    </row>
    <row r="1262" spans="1:4">
      <c r="A1262" s="155" t="s">
        <v>75</v>
      </c>
      <c r="B1262" s="211">
        <v>80</v>
      </c>
      <c r="C1262" s="211">
        <v>88</v>
      </c>
      <c r="D1262" s="269">
        <f t="shared" si="19"/>
        <v>1.1</v>
      </c>
    </row>
    <row r="1263" spans="1:4">
      <c r="A1263" s="155" t="s">
        <v>76</v>
      </c>
      <c r="B1263" s="211">
        <v>0</v>
      </c>
      <c r="C1263" s="211">
        <v>0</v>
      </c>
      <c r="D1263" s="269" t="e">
        <f t="shared" si="19"/>
        <v>#DIV/0!</v>
      </c>
    </row>
    <row r="1264" spans="1:4">
      <c r="A1264" s="155" t="s">
        <v>1041</v>
      </c>
      <c r="B1264" s="211">
        <v>501</v>
      </c>
      <c r="C1264" s="211">
        <v>551</v>
      </c>
      <c r="D1264" s="269">
        <f t="shared" si="19"/>
        <v>1.0998003992016</v>
      </c>
    </row>
    <row r="1265" spans="1:4">
      <c r="A1265" s="155" t="s">
        <v>1042</v>
      </c>
      <c r="B1265" s="211">
        <v>14</v>
      </c>
      <c r="C1265" s="211">
        <v>15</v>
      </c>
      <c r="D1265" s="269">
        <f t="shared" si="19"/>
        <v>1.07142857142857</v>
      </c>
    </row>
    <row r="1266" spans="1:4">
      <c r="A1266" s="155" t="s">
        <v>1043</v>
      </c>
      <c r="B1266" s="211">
        <f>SUM(B1267:B1273)</f>
        <v>0</v>
      </c>
      <c r="C1266" s="211">
        <f>SUM(C1267:C1273)</f>
        <v>0</v>
      </c>
      <c r="D1266" s="269" t="e">
        <f t="shared" si="19"/>
        <v>#DIV/0!</v>
      </c>
    </row>
    <row r="1267" spans="1:4">
      <c r="A1267" s="155" t="s">
        <v>74</v>
      </c>
      <c r="B1267" s="211">
        <v>0</v>
      </c>
      <c r="C1267" s="211">
        <v>0</v>
      </c>
      <c r="D1267" s="269" t="e">
        <f t="shared" si="19"/>
        <v>#DIV/0!</v>
      </c>
    </row>
    <row r="1268" spans="1:4">
      <c r="A1268" s="155" t="s">
        <v>75</v>
      </c>
      <c r="B1268" s="211">
        <v>0</v>
      </c>
      <c r="C1268" s="211">
        <v>0</v>
      </c>
      <c r="D1268" s="269" t="e">
        <f t="shared" si="19"/>
        <v>#DIV/0!</v>
      </c>
    </row>
    <row r="1269" spans="1:4">
      <c r="A1269" s="155" t="s">
        <v>76</v>
      </c>
      <c r="B1269" s="211">
        <v>0</v>
      </c>
      <c r="C1269" s="211">
        <v>0</v>
      </c>
      <c r="D1269" s="269" t="e">
        <f t="shared" si="19"/>
        <v>#DIV/0!</v>
      </c>
    </row>
    <row r="1270" spans="1:4">
      <c r="A1270" s="155" t="s">
        <v>1044</v>
      </c>
      <c r="B1270" s="211">
        <v>0</v>
      </c>
      <c r="C1270" s="211">
        <v>0</v>
      </c>
      <c r="D1270" s="269" t="e">
        <f t="shared" si="19"/>
        <v>#DIV/0!</v>
      </c>
    </row>
    <row r="1271" spans="1:4">
      <c r="A1271" s="155" t="s">
        <v>1045</v>
      </c>
      <c r="B1271" s="211">
        <v>0</v>
      </c>
      <c r="C1271" s="211">
        <v>0</v>
      </c>
      <c r="D1271" s="269" t="e">
        <f t="shared" si="19"/>
        <v>#DIV/0!</v>
      </c>
    </row>
    <row r="1272" spans="1:4">
      <c r="A1272" s="155" t="s">
        <v>83</v>
      </c>
      <c r="B1272" s="211">
        <v>0</v>
      </c>
      <c r="C1272" s="211">
        <v>0</v>
      </c>
      <c r="D1272" s="269" t="e">
        <f t="shared" si="19"/>
        <v>#DIV/0!</v>
      </c>
    </row>
    <row r="1273" spans="1:4">
      <c r="A1273" s="155" t="s">
        <v>1046</v>
      </c>
      <c r="B1273" s="211">
        <v>0</v>
      </c>
      <c r="C1273" s="211">
        <v>0</v>
      </c>
      <c r="D1273" s="269" t="e">
        <f t="shared" si="19"/>
        <v>#DIV/0!</v>
      </c>
    </row>
    <row r="1274" spans="1:4">
      <c r="A1274" s="155" t="s">
        <v>1047</v>
      </c>
      <c r="B1274" s="211">
        <f>SUM(B1275:B1286)</f>
        <v>0</v>
      </c>
      <c r="C1274" s="211">
        <v>0</v>
      </c>
      <c r="D1274" s="269" t="e">
        <f t="shared" si="19"/>
        <v>#DIV/0!</v>
      </c>
    </row>
    <row r="1275" spans="1:4">
      <c r="A1275" s="155" t="s">
        <v>74</v>
      </c>
      <c r="B1275" s="211">
        <v>0</v>
      </c>
      <c r="C1275" s="211">
        <v>0</v>
      </c>
      <c r="D1275" s="269" t="e">
        <f t="shared" si="19"/>
        <v>#DIV/0!</v>
      </c>
    </row>
    <row r="1276" spans="1:4">
      <c r="A1276" s="155" t="s">
        <v>75</v>
      </c>
      <c r="B1276" s="211">
        <v>0</v>
      </c>
      <c r="C1276" s="211">
        <v>0</v>
      </c>
      <c r="D1276" s="269" t="e">
        <f t="shared" si="19"/>
        <v>#DIV/0!</v>
      </c>
    </row>
    <row r="1277" spans="1:4">
      <c r="A1277" s="155" t="s">
        <v>76</v>
      </c>
      <c r="B1277" s="211">
        <v>0</v>
      </c>
      <c r="C1277" s="211">
        <v>0</v>
      </c>
      <c r="D1277" s="269" t="e">
        <f t="shared" si="19"/>
        <v>#DIV/0!</v>
      </c>
    </row>
    <row r="1278" spans="1:4">
      <c r="A1278" s="155" t="s">
        <v>1048</v>
      </c>
      <c r="B1278" s="211">
        <v>0</v>
      </c>
      <c r="C1278" s="211">
        <v>0</v>
      </c>
      <c r="D1278" s="269" t="e">
        <f t="shared" si="19"/>
        <v>#DIV/0!</v>
      </c>
    </row>
    <row r="1279" spans="1:4">
      <c r="A1279" s="155" t="s">
        <v>1049</v>
      </c>
      <c r="B1279" s="211">
        <v>0</v>
      </c>
      <c r="C1279" s="211">
        <v>0</v>
      </c>
      <c r="D1279" s="269" t="e">
        <f t="shared" si="19"/>
        <v>#DIV/0!</v>
      </c>
    </row>
    <row r="1280" spans="1:4">
      <c r="A1280" s="155" t="s">
        <v>1050</v>
      </c>
      <c r="B1280" s="211">
        <v>0</v>
      </c>
      <c r="C1280" s="211">
        <v>0</v>
      </c>
      <c r="D1280" s="269" t="e">
        <f t="shared" si="19"/>
        <v>#DIV/0!</v>
      </c>
    </row>
    <row r="1281" spans="1:4">
      <c r="A1281" s="155" t="s">
        <v>1051</v>
      </c>
      <c r="B1281" s="211">
        <v>0</v>
      </c>
      <c r="C1281" s="211">
        <v>0</v>
      </c>
      <c r="D1281" s="269" t="e">
        <f t="shared" si="19"/>
        <v>#DIV/0!</v>
      </c>
    </row>
    <row r="1282" spans="1:4">
      <c r="A1282" s="155" t="s">
        <v>1052</v>
      </c>
      <c r="B1282" s="211">
        <v>0</v>
      </c>
      <c r="C1282" s="211">
        <v>0</v>
      </c>
      <c r="D1282" s="269" t="e">
        <f t="shared" si="19"/>
        <v>#DIV/0!</v>
      </c>
    </row>
    <row r="1283" spans="1:4">
      <c r="A1283" s="155" t="s">
        <v>1053</v>
      </c>
      <c r="B1283" s="211">
        <v>0</v>
      </c>
      <c r="C1283" s="211">
        <v>0</v>
      </c>
      <c r="D1283" s="269" t="e">
        <f t="shared" si="19"/>
        <v>#DIV/0!</v>
      </c>
    </row>
    <row r="1284" spans="1:4">
      <c r="A1284" s="155" t="s">
        <v>1054</v>
      </c>
      <c r="B1284" s="211">
        <v>0</v>
      </c>
      <c r="C1284" s="211">
        <v>0</v>
      </c>
      <c r="D1284" s="269" t="e">
        <f t="shared" si="19"/>
        <v>#DIV/0!</v>
      </c>
    </row>
    <row r="1285" spans="1:4">
      <c r="A1285" s="155" t="s">
        <v>1055</v>
      </c>
      <c r="B1285" s="211">
        <v>0</v>
      </c>
      <c r="C1285" s="211">
        <v>0</v>
      </c>
      <c r="D1285" s="269" t="e">
        <f t="shared" si="19"/>
        <v>#DIV/0!</v>
      </c>
    </row>
    <row r="1286" spans="1:4">
      <c r="A1286" s="155" t="s">
        <v>1056</v>
      </c>
      <c r="B1286" s="211">
        <v>0</v>
      </c>
      <c r="C1286" s="211">
        <v>0</v>
      </c>
      <c r="D1286" s="269" t="e">
        <f t="shared" si="19"/>
        <v>#DIV/0!</v>
      </c>
    </row>
    <row r="1287" spans="1:4">
      <c r="A1287" s="155" t="s">
        <v>1057</v>
      </c>
      <c r="B1287" s="211">
        <f>SUM(B1288:B1290)</f>
        <v>0</v>
      </c>
      <c r="C1287" s="211">
        <v>0</v>
      </c>
      <c r="D1287" s="269" t="e">
        <f t="shared" ref="D1287:D1308" si="20">C1287/B1287</f>
        <v>#DIV/0!</v>
      </c>
    </row>
    <row r="1288" spans="1:4">
      <c r="A1288" s="155" t="s">
        <v>1058</v>
      </c>
      <c r="B1288" s="211">
        <v>0</v>
      </c>
      <c r="C1288" s="211">
        <v>0</v>
      </c>
      <c r="D1288" s="269" t="e">
        <f t="shared" si="20"/>
        <v>#DIV/0!</v>
      </c>
    </row>
    <row r="1289" spans="1:4">
      <c r="A1289" s="155" t="s">
        <v>1059</v>
      </c>
      <c r="B1289" s="211">
        <v>0</v>
      </c>
      <c r="C1289" s="211">
        <v>0</v>
      </c>
      <c r="D1289" s="269" t="e">
        <f t="shared" si="20"/>
        <v>#DIV/0!</v>
      </c>
    </row>
    <row r="1290" spans="1:4">
      <c r="A1290" s="155" t="s">
        <v>1060</v>
      </c>
      <c r="B1290" s="211">
        <v>0</v>
      </c>
      <c r="C1290" s="211">
        <v>0</v>
      </c>
      <c r="D1290" s="269" t="e">
        <f t="shared" si="20"/>
        <v>#DIV/0!</v>
      </c>
    </row>
    <row r="1291" spans="1:4">
      <c r="A1291" s="155" t="s">
        <v>1061</v>
      </c>
      <c r="B1291" s="211">
        <f>SUM(B1292:B1294)</f>
        <v>345</v>
      </c>
      <c r="C1291" s="211">
        <f>SUM(C1292:C1294)</f>
        <v>380</v>
      </c>
      <c r="D1291" s="269">
        <f t="shared" si="20"/>
        <v>1.10144927536232</v>
      </c>
    </row>
    <row r="1292" spans="1:4">
      <c r="A1292" s="155" t="s">
        <v>1062</v>
      </c>
      <c r="B1292" s="211">
        <v>200</v>
      </c>
      <c r="C1292" s="211">
        <v>220</v>
      </c>
      <c r="D1292" s="269">
        <f t="shared" si="20"/>
        <v>1.1</v>
      </c>
    </row>
    <row r="1293" spans="1:4">
      <c r="A1293" s="155" t="s">
        <v>1063</v>
      </c>
      <c r="B1293" s="211">
        <v>145</v>
      </c>
      <c r="C1293" s="211">
        <v>160</v>
      </c>
      <c r="D1293" s="269">
        <f t="shared" si="20"/>
        <v>1.10344827586207</v>
      </c>
    </row>
    <row r="1294" spans="1:4">
      <c r="A1294" s="155" t="s">
        <v>1064</v>
      </c>
      <c r="B1294" s="211">
        <v>0</v>
      </c>
      <c r="C1294" s="211">
        <v>0</v>
      </c>
      <c r="D1294" s="269" t="e">
        <f t="shared" si="20"/>
        <v>#DIV/0!</v>
      </c>
    </row>
    <row r="1295" spans="1:4">
      <c r="A1295" s="155" t="s">
        <v>1065</v>
      </c>
      <c r="B1295" s="211">
        <f>B1296</f>
        <v>125</v>
      </c>
      <c r="C1295" s="211">
        <f>C1296</f>
        <v>138</v>
      </c>
      <c r="D1295" s="269">
        <f t="shared" si="20"/>
        <v>1.104</v>
      </c>
    </row>
    <row r="1296" spans="1:4">
      <c r="A1296" s="155" t="s">
        <v>1066</v>
      </c>
      <c r="B1296" s="211">
        <v>125</v>
      </c>
      <c r="C1296" s="211">
        <v>138</v>
      </c>
      <c r="D1296" s="269">
        <f t="shared" si="20"/>
        <v>1.104</v>
      </c>
    </row>
    <row r="1297" spans="1:4">
      <c r="A1297" s="155" t="s">
        <v>1067</v>
      </c>
      <c r="B1297" s="211">
        <f>B1298</f>
        <v>83</v>
      </c>
      <c r="C1297" s="211">
        <f>C1298</f>
        <v>91</v>
      </c>
      <c r="D1297" s="269">
        <f t="shared" si="20"/>
        <v>1.09638554216867</v>
      </c>
    </row>
    <row r="1298" spans="1:4">
      <c r="A1298" s="155" t="s">
        <v>933</v>
      </c>
      <c r="B1298" s="211">
        <f>B1299</f>
        <v>83</v>
      </c>
      <c r="C1298" s="211">
        <f>C1299</f>
        <v>91</v>
      </c>
      <c r="D1298" s="269">
        <f t="shared" si="20"/>
        <v>1.09638554216867</v>
      </c>
    </row>
    <row r="1299" spans="1:4">
      <c r="A1299" s="155" t="s">
        <v>227</v>
      </c>
      <c r="B1299" s="211">
        <v>83</v>
      </c>
      <c r="C1299" s="211">
        <v>91</v>
      </c>
      <c r="D1299" s="269">
        <f t="shared" si="20"/>
        <v>1.09638554216867</v>
      </c>
    </row>
    <row r="1300" spans="1:4">
      <c r="A1300" s="155" t="s">
        <v>1068</v>
      </c>
      <c r="B1300" s="211">
        <f>B1301+B1302+B1307</f>
        <v>5691</v>
      </c>
      <c r="C1300" s="211">
        <f>C1301+C1302+C1307</f>
        <v>5942</v>
      </c>
      <c r="D1300" s="269">
        <f t="shared" si="20"/>
        <v>1.04410472676155</v>
      </c>
    </row>
    <row r="1301" spans="1:4">
      <c r="A1301" s="155" t="s">
        <v>1069</v>
      </c>
      <c r="B1301" s="211">
        <v>0</v>
      </c>
      <c r="C1301" s="211"/>
      <c r="D1301" s="269" t="e">
        <f t="shared" si="20"/>
        <v>#DIV/0!</v>
      </c>
    </row>
    <row r="1302" spans="1:4">
      <c r="A1302" s="155" t="s">
        <v>1070</v>
      </c>
      <c r="B1302" s="211">
        <v>0</v>
      </c>
      <c r="C1302" s="211"/>
      <c r="D1302" s="269" t="e">
        <f t="shared" si="20"/>
        <v>#DIV/0!</v>
      </c>
    </row>
    <row r="1303" spans="1:4">
      <c r="A1303" s="155" t="s">
        <v>1071</v>
      </c>
      <c r="B1303" s="211"/>
      <c r="C1303" s="211"/>
      <c r="D1303" s="269" t="e">
        <f t="shared" si="20"/>
        <v>#DIV/0!</v>
      </c>
    </row>
    <row r="1304" spans="1:4">
      <c r="A1304" s="155" t="s">
        <v>1072</v>
      </c>
      <c r="B1304" s="211"/>
      <c r="C1304" s="211"/>
      <c r="D1304" s="269" t="e">
        <f t="shared" si="20"/>
        <v>#DIV/0!</v>
      </c>
    </row>
    <row r="1305" spans="1:4">
      <c r="A1305" s="155" t="s">
        <v>1073</v>
      </c>
      <c r="B1305" s="211"/>
      <c r="C1305" s="211"/>
      <c r="D1305" s="269" t="e">
        <f t="shared" si="20"/>
        <v>#DIV/0!</v>
      </c>
    </row>
    <row r="1306" spans="1:4">
      <c r="A1306" s="155" t="s">
        <v>1074</v>
      </c>
      <c r="B1306" s="211"/>
      <c r="C1306" s="211"/>
      <c r="D1306" s="269" t="e">
        <f t="shared" si="20"/>
        <v>#DIV/0!</v>
      </c>
    </row>
    <row r="1307" spans="1:4">
      <c r="A1307" s="155" t="s">
        <v>1075</v>
      </c>
      <c r="B1307" s="211">
        <f>SUM(B1308:B1311)</f>
        <v>5691</v>
      </c>
      <c r="C1307" s="211">
        <f>SUM(C1308:C1311)</f>
        <v>5942</v>
      </c>
      <c r="D1307" s="269">
        <f t="shared" si="20"/>
        <v>1.04410472676155</v>
      </c>
    </row>
    <row r="1308" spans="1:4">
      <c r="A1308" s="155" t="s">
        <v>1076</v>
      </c>
      <c r="B1308" s="211">
        <v>5691</v>
      </c>
      <c r="C1308" s="211">
        <v>5942</v>
      </c>
      <c r="D1308" s="269">
        <f t="shared" si="20"/>
        <v>1.04410472676155</v>
      </c>
    </row>
    <row r="1309" spans="1:4">
      <c r="A1309" s="155" t="s">
        <v>1077</v>
      </c>
      <c r="B1309" s="211"/>
      <c r="C1309" s="211"/>
      <c r="D1309" s="269"/>
    </row>
    <row r="1310" spans="1:4">
      <c r="A1310" s="155" t="s">
        <v>1078</v>
      </c>
      <c r="B1310" s="211"/>
      <c r="C1310" s="211"/>
      <c r="D1310" s="269"/>
    </row>
    <row r="1311" spans="1:4">
      <c r="A1311" s="155" t="s">
        <v>1079</v>
      </c>
      <c r="B1311" s="211"/>
      <c r="C1311" s="211"/>
      <c r="D1311" s="269"/>
    </row>
    <row r="1312" spans="1:4">
      <c r="A1312" s="155" t="s">
        <v>1080</v>
      </c>
      <c r="B1312" s="211"/>
      <c r="C1312" s="211"/>
      <c r="D1312" s="269"/>
    </row>
    <row r="1313" spans="1:4">
      <c r="A1313" s="155" t="s">
        <v>1081</v>
      </c>
      <c r="B1313" s="211"/>
      <c r="C1313" s="211"/>
      <c r="D1313" s="269"/>
    </row>
    <row r="1314" spans="1:4">
      <c r="A1314" s="155" t="s">
        <v>1082</v>
      </c>
      <c r="B1314" s="211"/>
      <c r="C1314" s="211"/>
      <c r="D1314" s="269"/>
    </row>
  </sheetData>
  <mergeCells count="2">
    <mergeCell ref="A2:D2"/>
    <mergeCell ref="A3:D3"/>
  </mergeCells>
  <printOptions horizontalCentered="1"/>
  <pageMargins left="0.747916666666667" right="0.747916666666667" top="0.786805555555556" bottom="0.708333333333333"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0"/>
  <sheetViews>
    <sheetView topLeftCell="A25" workbookViewId="0">
      <selection activeCell="B21" sqref="B21"/>
    </sheetView>
  </sheetViews>
  <sheetFormatPr defaultColWidth="9" defaultRowHeight="14.25" outlineLevelCol="1"/>
  <cols>
    <col min="1" max="1" width="40.125" customWidth="1"/>
    <col min="2" max="2" width="34" style="256" customWidth="1"/>
  </cols>
  <sheetData>
    <row r="1" ht="25.9" customHeight="1" spans="1:1">
      <c r="A1" s="255" t="s">
        <v>1087</v>
      </c>
    </row>
    <row r="2" ht="37.9" customHeight="1" spans="1:2">
      <c r="A2" s="257" t="s">
        <v>1088</v>
      </c>
      <c r="B2" s="257"/>
    </row>
    <row r="3" ht="21" customHeight="1" spans="1:2">
      <c r="A3" s="148"/>
      <c r="B3" s="258" t="s">
        <v>1086</v>
      </c>
    </row>
    <row r="4" s="255" customFormat="1" ht="23.1" customHeight="1" spans="1:2">
      <c r="A4" s="259" t="s">
        <v>37</v>
      </c>
      <c r="B4" s="260" t="s">
        <v>39</v>
      </c>
    </row>
    <row r="5" ht="23.1" customHeight="1" spans="1:2">
      <c r="A5" s="168" t="s">
        <v>1089</v>
      </c>
      <c r="B5" s="261">
        <v>10049</v>
      </c>
    </row>
    <row r="6" ht="23.1" customHeight="1" spans="1:2">
      <c r="A6" s="168" t="s">
        <v>1090</v>
      </c>
      <c r="B6" s="262"/>
    </row>
    <row r="7" ht="23.1" customHeight="1" spans="1:2">
      <c r="A7" s="168" t="s">
        <v>1091</v>
      </c>
      <c r="B7" s="261"/>
    </row>
    <row r="8" ht="23.1" customHeight="1" spans="1:2">
      <c r="A8" s="168" t="s">
        <v>1092</v>
      </c>
      <c r="B8" s="261">
        <v>290</v>
      </c>
    </row>
    <row r="9" ht="23.1" customHeight="1" spans="1:2">
      <c r="A9" s="168" t="s">
        <v>1093</v>
      </c>
      <c r="B9" s="261">
        <v>12908</v>
      </c>
    </row>
    <row r="10" ht="23.1" customHeight="1" spans="1:2">
      <c r="A10" s="168" t="s">
        <v>1094</v>
      </c>
      <c r="B10" s="261">
        <v>258</v>
      </c>
    </row>
    <row r="11" ht="23.1" customHeight="1" spans="1:2">
      <c r="A11" s="168" t="s">
        <v>1095</v>
      </c>
      <c r="B11" s="261">
        <v>638</v>
      </c>
    </row>
    <row r="12" ht="23.1" customHeight="1" spans="1:2">
      <c r="A12" s="168" t="s">
        <v>1096</v>
      </c>
      <c r="B12" s="261">
        <v>14194</v>
      </c>
    </row>
    <row r="13" ht="23.1" customHeight="1" spans="1:2">
      <c r="A13" s="168" t="s">
        <v>1097</v>
      </c>
      <c r="B13" s="261">
        <v>6153</v>
      </c>
    </row>
    <row r="14" ht="23.1" customHeight="1" spans="1:2">
      <c r="A14" s="168" t="s">
        <v>1098</v>
      </c>
      <c r="B14" s="261">
        <v>15</v>
      </c>
    </row>
    <row r="15" ht="23.1" customHeight="1" spans="1:2">
      <c r="A15" s="168" t="s">
        <v>1099</v>
      </c>
      <c r="B15" s="261">
        <v>1252</v>
      </c>
    </row>
    <row r="16" ht="23.1" customHeight="1" spans="1:2">
      <c r="A16" s="168" t="s">
        <v>1100</v>
      </c>
      <c r="B16" s="261">
        <v>3254</v>
      </c>
    </row>
    <row r="17" ht="23.1" customHeight="1" spans="1:2">
      <c r="A17" s="168" t="s">
        <v>1101</v>
      </c>
      <c r="B17" s="261">
        <v>2178</v>
      </c>
    </row>
    <row r="18" ht="23.1" customHeight="1" spans="1:2">
      <c r="A18" s="168" t="s">
        <v>1102</v>
      </c>
      <c r="B18" s="261">
        <v>163</v>
      </c>
    </row>
    <row r="19" ht="23.1" customHeight="1" spans="1:2">
      <c r="A19" s="168" t="s">
        <v>1103</v>
      </c>
      <c r="B19" s="261">
        <v>171</v>
      </c>
    </row>
    <row r="20" ht="23.1" customHeight="1" spans="1:2">
      <c r="A20" s="168" t="s">
        <v>1104</v>
      </c>
      <c r="B20" s="262"/>
    </row>
    <row r="21" ht="23.1" customHeight="1" spans="1:2">
      <c r="A21" s="168" t="s">
        <v>1105</v>
      </c>
      <c r="B21" s="262"/>
    </row>
    <row r="22" ht="23.1" customHeight="1" spans="1:2">
      <c r="A22" s="168" t="s">
        <v>1106</v>
      </c>
      <c r="B22" s="261">
        <v>481</v>
      </c>
    </row>
    <row r="23" ht="23.1" customHeight="1" spans="1:2">
      <c r="A23" s="168" t="s">
        <v>1107</v>
      </c>
      <c r="B23" s="261">
        <v>2704</v>
      </c>
    </row>
    <row r="24" ht="23.1" customHeight="1" spans="1:2">
      <c r="A24" s="168" t="s">
        <v>1108</v>
      </c>
      <c r="B24" s="261"/>
    </row>
    <row r="25" ht="23.1" customHeight="1" spans="1:2">
      <c r="A25" s="168" t="s">
        <v>1109</v>
      </c>
      <c r="B25" s="261">
        <v>233</v>
      </c>
    </row>
    <row r="26" ht="23.1" customHeight="1" spans="1:2">
      <c r="A26" s="168" t="s">
        <v>1110</v>
      </c>
      <c r="B26" s="261"/>
    </row>
    <row r="27" ht="23.1" customHeight="1" spans="1:2">
      <c r="A27" s="168" t="s">
        <v>1111</v>
      </c>
      <c r="B27" s="261"/>
    </row>
    <row r="28" ht="23.1" customHeight="1" spans="1:2">
      <c r="A28" s="168" t="s">
        <v>1112</v>
      </c>
      <c r="B28" s="262"/>
    </row>
    <row r="29" ht="23.1" customHeight="1" spans="1:2">
      <c r="A29" s="168" t="s">
        <v>1113</v>
      </c>
      <c r="B29" s="261">
        <v>4</v>
      </c>
    </row>
    <row r="30" ht="23.1" customHeight="1" spans="1:2">
      <c r="A30" s="263" t="s">
        <v>1114</v>
      </c>
      <c r="B30" s="262">
        <f>SUM(B5:B29)</f>
        <v>54945</v>
      </c>
    </row>
  </sheetData>
  <mergeCells count="1">
    <mergeCell ref="A2:B2"/>
  </mergeCells>
  <printOptions horizontalCentered="1"/>
  <pageMargins left="0.747916666666667" right="0.747916666666667" top="0.786805555555556" bottom="0.708333333333333"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0"/>
  <sheetViews>
    <sheetView showGridLines="0" showZeros="0" workbookViewId="0">
      <pane ySplit="4" topLeftCell="A47" activePane="bottomLeft" state="frozen"/>
      <selection/>
      <selection pane="bottomLeft" activeCell="B70" sqref="B70"/>
    </sheetView>
  </sheetViews>
  <sheetFormatPr defaultColWidth="9" defaultRowHeight="26.1" customHeight="1" outlineLevelCol="3"/>
  <cols>
    <col min="1" max="1" width="40.625" style="216" customWidth="1"/>
    <col min="2" max="2" width="21.375" style="217" customWidth="1"/>
    <col min="3" max="3" width="27.625" style="217" customWidth="1"/>
    <col min="4" max="4" width="26.375" style="218" customWidth="1"/>
    <col min="5" max="16384" width="9" style="218"/>
  </cols>
  <sheetData>
    <row r="1" customHeight="1" spans="1:1">
      <c r="A1" s="219" t="s">
        <v>1115</v>
      </c>
    </row>
    <row r="2" s="215" customFormat="1" customHeight="1" spans="1:3">
      <c r="A2" s="220" t="s">
        <v>1116</v>
      </c>
      <c r="B2" s="220"/>
      <c r="C2" s="220"/>
    </row>
    <row r="3" customHeight="1" spans="1:2">
      <c r="A3" s="221"/>
      <c r="B3" s="222" t="s">
        <v>1117</v>
      </c>
    </row>
    <row r="4" customHeight="1" spans="1:4">
      <c r="A4" s="223" t="s">
        <v>1118</v>
      </c>
      <c r="B4" s="224"/>
      <c r="C4" s="223" t="s">
        <v>1119</v>
      </c>
      <c r="D4" s="224"/>
    </row>
    <row r="5" customHeight="1" spans="1:4">
      <c r="A5" s="225" t="s">
        <v>37</v>
      </c>
      <c r="B5" s="225" t="s">
        <v>39</v>
      </c>
      <c r="C5" s="225" t="s">
        <v>37</v>
      </c>
      <c r="D5" s="225" t="s">
        <v>39</v>
      </c>
    </row>
    <row r="6" customHeight="1" spans="1:4">
      <c r="A6" s="226" t="s">
        <v>1120</v>
      </c>
      <c r="B6" s="227">
        <v>38500</v>
      </c>
      <c r="C6" s="226" t="s">
        <v>1121</v>
      </c>
      <c r="D6" s="227">
        <v>208300</v>
      </c>
    </row>
    <row r="7" customHeight="1" spans="1:4">
      <c r="A7" s="228" t="s">
        <v>1122</v>
      </c>
      <c r="B7" s="229">
        <f>B8</f>
        <v>134521</v>
      </c>
      <c r="C7" s="228" t="s">
        <v>1123</v>
      </c>
      <c r="D7" s="230">
        <f>D8</f>
        <v>4052</v>
      </c>
    </row>
    <row r="8" customHeight="1" spans="1:4">
      <c r="A8" s="231" t="s">
        <v>1124</v>
      </c>
      <c r="B8" s="232">
        <f>B9+B16+B52</f>
        <v>134521</v>
      </c>
      <c r="C8" s="231" t="s">
        <v>1125</v>
      </c>
      <c r="D8" s="233">
        <f>D9+D10</f>
        <v>4052</v>
      </c>
    </row>
    <row r="9" customHeight="1" spans="1:4">
      <c r="A9" s="231" t="s">
        <v>1126</v>
      </c>
      <c r="B9" s="232">
        <f>SUM(B10:B15)</f>
        <v>3765</v>
      </c>
      <c r="C9" s="231" t="s">
        <v>1127</v>
      </c>
      <c r="D9" s="234"/>
    </row>
    <row r="10" customHeight="1" spans="1:4">
      <c r="A10" s="235" t="s">
        <v>1128</v>
      </c>
      <c r="B10" s="99">
        <v>187</v>
      </c>
      <c r="C10" s="231" t="s">
        <v>1129</v>
      </c>
      <c r="D10" s="234">
        <v>4052</v>
      </c>
    </row>
    <row r="11" customHeight="1" spans="1:4">
      <c r="A11" s="235" t="s">
        <v>1130</v>
      </c>
      <c r="B11" s="99">
        <v>304</v>
      </c>
      <c r="C11" s="231"/>
      <c r="D11" s="227"/>
    </row>
    <row r="12" customHeight="1" spans="1:4">
      <c r="A12" s="235" t="s">
        <v>1131</v>
      </c>
      <c r="B12" s="99">
        <v>2840</v>
      </c>
      <c r="C12" s="231" t="s">
        <v>67</v>
      </c>
      <c r="D12" s="227"/>
    </row>
    <row r="13" customHeight="1" spans="1:4">
      <c r="A13" s="235" t="s">
        <v>1132</v>
      </c>
      <c r="B13" s="99"/>
      <c r="C13" s="231" t="s">
        <v>67</v>
      </c>
      <c r="D13" s="227"/>
    </row>
    <row r="14" customHeight="1" spans="1:4">
      <c r="A14" s="235" t="s">
        <v>1133</v>
      </c>
      <c r="B14" s="99"/>
      <c r="C14" s="231" t="s">
        <v>67</v>
      </c>
      <c r="D14" s="227"/>
    </row>
    <row r="15" customHeight="1" spans="1:4">
      <c r="A15" s="235" t="s">
        <v>1134</v>
      </c>
      <c r="B15" s="99">
        <v>434</v>
      </c>
      <c r="C15" s="231" t="s">
        <v>67</v>
      </c>
      <c r="D15" s="227"/>
    </row>
    <row r="16" customHeight="1" spans="1:4">
      <c r="A16" s="235" t="s">
        <v>1135</v>
      </c>
      <c r="B16" s="232">
        <f>SUM(B17:B51)</f>
        <v>80756</v>
      </c>
      <c r="C16" s="231" t="s">
        <v>67</v>
      </c>
      <c r="D16" s="227"/>
    </row>
    <row r="17" customHeight="1" spans="1:4">
      <c r="A17" s="235" t="s">
        <v>1136</v>
      </c>
      <c r="B17" s="227"/>
      <c r="C17" s="231" t="s">
        <v>67</v>
      </c>
      <c r="D17" s="227"/>
    </row>
    <row r="18" customHeight="1" spans="1:4">
      <c r="A18" s="236" t="s">
        <v>1137</v>
      </c>
      <c r="B18" s="237">
        <v>17914</v>
      </c>
      <c r="C18" s="231" t="s">
        <v>67</v>
      </c>
      <c r="D18" s="227"/>
    </row>
    <row r="19" customHeight="1" spans="1:4">
      <c r="A19" s="238" t="s">
        <v>1138</v>
      </c>
      <c r="B19" s="239">
        <v>5027</v>
      </c>
      <c r="C19" s="231" t="s">
        <v>67</v>
      </c>
      <c r="D19" s="227"/>
    </row>
    <row r="20" customHeight="1" spans="1:4">
      <c r="A20" s="238" t="s">
        <v>1139</v>
      </c>
      <c r="B20" s="239">
        <v>1184</v>
      </c>
      <c r="C20" s="231" t="s">
        <v>67</v>
      </c>
      <c r="D20" s="227"/>
    </row>
    <row r="21" customHeight="1" spans="1:4">
      <c r="A21" s="238" t="s">
        <v>1140</v>
      </c>
      <c r="B21" s="227"/>
      <c r="C21" s="231" t="s">
        <v>67</v>
      </c>
      <c r="D21" s="227"/>
    </row>
    <row r="22" customHeight="1" spans="1:4">
      <c r="A22" s="238" t="s">
        <v>1141</v>
      </c>
      <c r="B22" s="227"/>
      <c r="C22" s="231" t="s">
        <v>67</v>
      </c>
      <c r="D22" s="227"/>
    </row>
    <row r="23" customHeight="1" spans="1:4">
      <c r="A23" s="238" t="s">
        <v>1142</v>
      </c>
      <c r="B23" s="227"/>
      <c r="C23" s="238" t="s">
        <v>67</v>
      </c>
      <c r="D23" s="227"/>
    </row>
    <row r="24" customHeight="1" spans="1:4">
      <c r="A24" s="238" t="s">
        <v>1143</v>
      </c>
      <c r="B24" s="227">
        <v>2120</v>
      </c>
      <c r="C24" s="238" t="s">
        <v>67</v>
      </c>
      <c r="D24" s="227"/>
    </row>
    <row r="25" customHeight="1" spans="1:4">
      <c r="A25" s="238" t="s">
        <v>1144</v>
      </c>
      <c r="B25" s="227">
        <v>10761</v>
      </c>
      <c r="C25" s="236" t="s">
        <v>67</v>
      </c>
      <c r="D25" s="227"/>
    </row>
    <row r="26" customHeight="1" spans="1:4">
      <c r="A26" s="238" t="s">
        <v>1145</v>
      </c>
      <c r="B26" s="227">
        <v>160</v>
      </c>
      <c r="C26" s="238" t="s">
        <v>67</v>
      </c>
      <c r="D26" s="227"/>
    </row>
    <row r="27" customHeight="1" spans="1:4">
      <c r="A27" s="238" t="s">
        <v>1146</v>
      </c>
      <c r="B27" s="227"/>
      <c r="C27" s="238" t="s">
        <v>67</v>
      </c>
      <c r="D27" s="227"/>
    </row>
    <row r="28" customHeight="1" spans="1:4">
      <c r="A28" s="238" t="s">
        <v>1147</v>
      </c>
      <c r="B28" s="227"/>
      <c r="C28" s="238" t="s">
        <v>67</v>
      </c>
      <c r="D28" s="227"/>
    </row>
    <row r="29" customHeight="1" spans="1:4">
      <c r="A29" s="238" t="s">
        <v>1148</v>
      </c>
      <c r="B29" s="227">
        <v>1900</v>
      </c>
      <c r="C29" s="238" t="s">
        <v>67</v>
      </c>
      <c r="D29" s="227"/>
    </row>
    <row r="30" customHeight="1" spans="1:4">
      <c r="A30" s="240" t="s">
        <v>1149</v>
      </c>
      <c r="B30" s="227"/>
      <c r="C30" s="238" t="s">
        <v>67</v>
      </c>
      <c r="D30" s="227"/>
    </row>
    <row r="31" customHeight="1" spans="1:4">
      <c r="A31" s="240" t="s">
        <v>1150</v>
      </c>
      <c r="B31" s="227"/>
      <c r="C31" s="238" t="s">
        <v>67</v>
      </c>
      <c r="D31" s="227"/>
    </row>
    <row r="32" customHeight="1" spans="1:4">
      <c r="A32" s="240" t="s">
        <v>1151</v>
      </c>
      <c r="B32" s="227"/>
      <c r="C32" s="238" t="s">
        <v>67</v>
      </c>
      <c r="D32" s="227"/>
    </row>
    <row r="33" customHeight="1" spans="1:4">
      <c r="A33" s="240" t="s">
        <v>1152</v>
      </c>
      <c r="B33" s="241">
        <v>160</v>
      </c>
      <c r="C33" s="238" t="s">
        <v>67</v>
      </c>
      <c r="D33" s="227"/>
    </row>
    <row r="34" customHeight="1" spans="1:4">
      <c r="A34" s="240" t="s">
        <v>1153</v>
      </c>
      <c r="B34" s="241">
        <v>4500</v>
      </c>
      <c r="C34" s="231" t="s">
        <v>67</v>
      </c>
      <c r="D34" s="227"/>
    </row>
    <row r="35" customHeight="1" spans="1:4">
      <c r="A35" s="240" t="s">
        <v>1154</v>
      </c>
      <c r="B35" s="241"/>
      <c r="C35" s="231" t="s">
        <v>67</v>
      </c>
      <c r="D35" s="227"/>
    </row>
    <row r="36" customHeight="1" spans="1:4">
      <c r="A36" s="240" t="s">
        <v>1155</v>
      </c>
      <c r="B36" s="241">
        <v>170</v>
      </c>
      <c r="C36" s="231" t="s">
        <v>67</v>
      </c>
      <c r="D36" s="227"/>
    </row>
    <row r="37" customHeight="1" spans="1:4">
      <c r="A37" s="240" t="s">
        <v>1156</v>
      </c>
      <c r="B37" s="241">
        <v>6600</v>
      </c>
      <c r="C37" s="231" t="s">
        <v>67</v>
      </c>
      <c r="D37" s="227"/>
    </row>
    <row r="38" customHeight="1" spans="1:4">
      <c r="A38" s="240" t="s">
        <v>1157</v>
      </c>
      <c r="B38" s="241">
        <v>3500</v>
      </c>
      <c r="C38" s="231" t="s">
        <v>67</v>
      </c>
      <c r="D38" s="227"/>
    </row>
    <row r="39" customHeight="1" spans="1:4">
      <c r="A39" s="240" t="s">
        <v>1158</v>
      </c>
      <c r="B39" s="242"/>
      <c r="C39" s="231" t="s">
        <v>67</v>
      </c>
      <c r="D39" s="227"/>
    </row>
    <row r="40" customHeight="1" spans="1:4">
      <c r="A40" s="240" t="s">
        <v>1159</v>
      </c>
      <c r="B40" s="242"/>
      <c r="C40" s="231" t="s">
        <v>67</v>
      </c>
      <c r="D40" s="227"/>
    </row>
    <row r="41" customHeight="1" spans="1:4">
      <c r="A41" s="240" t="s">
        <v>1160</v>
      </c>
      <c r="B41" s="242">
        <v>15000</v>
      </c>
      <c r="C41" s="231" t="s">
        <v>67</v>
      </c>
      <c r="D41" s="227"/>
    </row>
    <row r="42" customHeight="1" spans="1:4">
      <c r="A42" s="240" t="s">
        <v>1161</v>
      </c>
      <c r="B42" s="242">
        <v>3500</v>
      </c>
      <c r="C42" s="231"/>
      <c r="D42" s="227"/>
    </row>
    <row r="43" customHeight="1" spans="1:4">
      <c r="A43" s="240" t="s">
        <v>1162</v>
      </c>
      <c r="B43" s="242"/>
      <c r="C43" s="231" t="s">
        <v>67</v>
      </c>
      <c r="D43" s="227"/>
    </row>
    <row r="44" customHeight="1" spans="1:4">
      <c r="A44" s="240" t="s">
        <v>1163</v>
      </c>
      <c r="B44" s="242"/>
      <c r="C44" s="231" t="s">
        <v>67</v>
      </c>
      <c r="D44" s="227"/>
    </row>
    <row r="45" customHeight="1" spans="1:4">
      <c r="A45" s="240" t="s">
        <v>1164</v>
      </c>
      <c r="B45" s="242"/>
      <c r="C45" s="231" t="s">
        <v>67</v>
      </c>
      <c r="D45" s="227"/>
    </row>
    <row r="46" customHeight="1" spans="1:4">
      <c r="A46" s="240" t="s">
        <v>1165</v>
      </c>
      <c r="B46" s="242"/>
      <c r="C46" s="231" t="s">
        <v>67</v>
      </c>
      <c r="D46" s="227"/>
    </row>
    <row r="47" customHeight="1" spans="1:4">
      <c r="A47" s="240" t="s">
        <v>1166</v>
      </c>
      <c r="B47" s="242">
        <v>3000</v>
      </c>
      <c r="C47" s="231" t="s">
        <v>67</v>
      </c>
      <c r="D47" s="227"/>
    </row>
    <row r="48" customHeight="1" spans="1:4">
      <c r="A48" s="240" t="s">
        <v>1167</v>
      </c>
      <c r="B48" s="243">
        <v>60</v>
      </c>
      <c r="C48" s="238" t="s">
        <v>67</v>
      </c>
      <c r="D48" s="227"/>
    </row>
    <row r="49" customHeight="1" spans="1:4">
      <c r="A49" s="240" t="s">
        <v>1168</v>
      </c>
      <c r="B49" s="243"/>
      <c r="C49" s="238"/>
      <c r="D49" s="227"/>
    </row>
    <row r="50" customHeight="1" spans="1:4">
      <c r="A50" s="240" t="s">
        <v>1169</v>
      </c>
      <c r="B50" s="243">
        <v>500</v>
      </c>
      <c r="C50" s="238" t="s">
        <v>67</v>
      </c>
      <c r="D50" s="227"/>
    </row>
    <row r="51" customHeight="1" spans="1:4">
      <c r="A51" s="238" t="s">
        <v>1170</v>
      </c>
      <c r="B51" s="239">
        <v>4700</v>
      </c>
      <c r="C51" s="238" t="s">
        <v>67</v>
      </c>
      <c r="D51" s="227"/>
    </row>
    <row r="52" customHeight="1" spans="1:4">
      <c r="A52" s="238" t="s">
        <v>1171</v>
      </c>
      <c r="B52" s="232">
        <f>SUM(B53:B73)</f>
        <v>50000</v>
      </c>
      <c r="C52" s="238"/>
      <c r="D52" s="227"/>
    </row>
    <row r="53" customHeight="1" spans="1:4">
      <c r="A53" s="238" t="s">
        <v>1172</v>
      </c>
      <c r="B53" s="244">
        <v>1394</v>
      </c>
      <c r="C53" s="245"/>
      <c r="D53" s="246"/>
    </row>
    <row r="54" customHeight="1" spans="1:4">
      <c r="A54" s="238" t="s">
        <v>1173</v>
      </c>
      <c r="B54" s="244">
        <v>0</v>
      </c>
      <c r="C54" s="245"/>
      <c r="D54" s="246"/>
    </row>
    <row r="55" customHeight="1" spans="1:4">
      <c r="A55" s="238" t="s">
        <v>1174</v>
      </c>
      <c r="B55" s="244">
        <v>4</v>
      </c>
      <c r="C55" s="245"/>
      <c r="D55" s="246"/>
    </row>
    <row r="56" customHeight="1" spans="1:4">
      <c r="A56" s="238" t="s">
        <v>1175</v>
      </c>
      <c r="B56" s="244">
        <v>192</v>
      </c>
      <c r="C56" s="245"/>
      <c r="D56" s="246"/>
    </row>
    <row r="57" customHeight="1" spans="1:4">
      <c r="A57" s="238" t="s">
        <v>1176</v>
      </c>
      <c r="B57" s="244">
        <v>440</v>
      </c>
      <c r="C57" s="245"/>
      <c r="D57" s="246"/>
    </row>
    <row r="58" customHeight="1" spans="1:4">
      <c r="A58" s="238" t="s">
        <v>1177</v>
      </c>
      <c r="B58" s="244">
        <v>424</v>
      </c>
      <c r="C58" s="245"/>
      <c r="D58" s="246"/>
    </row>
    <row r="59" customHeight="1" spans="1:4">
      <c r="A59" s="238" t="s">
        <v>1178</v>
      </c>
      <c r="B59" s="244">
        <v>101</v>
      </c>
      <c r="C59" s="245"/>
      <c r="D59" s="246"/>
    </row>
    <row r="60" customHeight="1" spans="1:4">
      <c r="A60" s="238" t="s">
        <v>1179</v>
      </c>
      <c r="B60" s="244">
        <v>4909</v>
      </c>
      <c r="C60" s="245"/>
      <c r="D60" s="246"/>
    </row>
    <row r="61" customHeight="1" spans="1:4">
      <c r="A61" s="238" t="s">
        <v>1180</v>
      </c>
      <c r="B61" s="244">
        <v>1550</v>
      </c>
      <c r="C61" s="245"/>
      <c r="D61" s="246"/>
    </row>
    <row r="62" customHeight="1" spans="1:4">
      <c r="A62" s="238" t="s">
        <v>1181</v>
      </c>
      <c r="B62" s="244">
        <v>4298</v>
      </c>
      <c r="C62" s="245"/>
      <c r="D62" s="246"/>
    </row>
    <row r="63" customHeight="1" spans="1:4">
      <c r="A63" s="238" t="s">
        <v>1182</v>
      </c>
      <c r="B63" s="244">
        <v>451</v>
      </c>
      <c r="C63" s="245"/>
      <c r="D63" s="246"/>
    </row>
    <row r="64" customHeight="1" spans="1:4">
      <c r="A64" s="238" t="s">
        <v>1183</v>
      </c>
      <c r="B64" s="244">
        <v>32406</v>
      </c>
      <c r="C64" s="245"/>
      <c r="D64" s="246"/>
    </row>
    <row r="65" customHeight="1" spans="1:4">
      <c r="A65" s="238" t="s">
        <v>1184</v>
      </c>
      <c r="B65" s="244">
        <v>395</v>
      </c>
      <c r="C65" s="245"/>
      <c r="D65" s="246"/>
    </row>
    <row r="66" customHeight="1" spans="1:4">
      <c r="A66" s="238" t="s">
        <v>1185</v>
      </c>
      <c r="B66" s="244">
        <v>417</v>
      </c>
      <c r="C66" s="245"/>
      <c r="D66" s="246"/>
    </row>
    <row r="67" customHeight="1" spans="1:4">
      <c r="A67" s="238" t="s">
        <v>1186</v>
      </c>
      <c r="B67" s="244">
        <v>315</v>
      </c>
      <c r="C67" s="245"/>
      <c r="D67" s="246"/>
    </row>
    <row r="68" customHeight="1" spans="1:4">
      <c r="A68" s="238" t="s">
        <v>1187</v>
      </c>
      <c r="B68" s="244">
        <v>118</v>
      </c>
      <c r="C68" s="245"/>
      <c r="D68" s="246"/>
    </row>
    <row r="69" customHeight="1" spans="1:4">
      <c r="A69" s="238" t="s">
        <v>1188</v>
      </c>
      <c r="B69" s="244">
        <v>5</v>
      </c>
      <c r="C69" s="245"/>
      <c r="D69" s="246"/>
    </row>
    <row r="70" customHeight="1" spans="1:4">
      <c r="A70" s="238" t="s">
        <v>1189</v>
      </c>
      <c r="B70" s="244">
        <v>2436</v>
      </c>
      <c r="C70" s="245"/>
      <c r="D70" s="246"/>
    </row>
    <row r="71" customHeight="1" spans="1:4">
      <c r="A71" s="238" t="s">
        <v>1190</v>
      </c>
      <c r="B71" s="244">
        <v>21</v>
      </c>
      <c r="C71" s="245"/>
      <c r="D71" s="246"/>
    </row>
    <row r="72" customHeight="1" spans="1:4">
      <c r="A72" s="238" t="s">
        <v>1191</v>
      </c>
      <c r="B72" s="244">
        <v>110</v>
      </c>
      <c r="C72" s="245"/>
      <c r="D72" s="246"/>
    </row>
    <row r="73" customHeight="1" spans="1:4">
      <c r="A73" s="247" t="s">
        <v>1192</v>
      </c>
      <c r="B73" s="227">
        <v>14</v>
      </c>
      <c r="C73" s="245"/>
      <c r="D73" s="246"/>
    </row>
    <row r="74" customHeight="1" spans="1:4">
      <c r="A74" s="247"/>
      <c r="B74" s="248"/>
      <c r="C74" s="249"/>
      <c r="D74" s="227"/>
    </row>
    <row r="75" customHeight="1" spans="1:4">
      <c r="A75" s="247"/>
      <c r="B75" s="227"/>
      <c r="C75" s="249"/>
      <c r="D75" s="227"/>
    </row>
    <row r="76" customHeight="1" spans="1:4">
      <c r="A76" s="235" t="s">
        <v>1193</v>
      </c>
      <c r="B76" s="227">
        <v>29984</v>
      </c>
      <c r="C76" s="238" t="s">
        <v>67</v>
      </c>
      <c r="D76" s="227"/>
    </row>
    <row r="77" customHeight="1" spans="1:4">
      <c r="A77" s="235" t="s">
        <v>1194</v>
      </c>
      <c r="B77" s="232">
        <f>SUM(B78:B80)</f>
        <v>38320</v>
      </c>
      <c r="C77" s="250" t="s">
        <v>1195</v>
      </c>
      <c r="D77" s="227"/>
    </row>
    <row r="78" customHeight="1" spans="1:4">
      <c r="A78" s="235" t="s">
        <v>1196</v>
      </c>
      <c r="B78" s="227">
        <v>38320</v>
      </c>
      <c r="C78" s="231" t="s">
        <v>1197</v>
      </c>
      <c r="D78" s="227">
        <v>28973</v>
      </c>
    </row>
    <row r="79" customHeight="1" spans="1:4">
      <c r="A79" s="235" t="s">
        <v>1198</v>
      </c>
      <c r="B79" s="227"/>
      <c r="C79" s="251" t="s">
        <v>1199</v>
      </c>
      <c r="D79" s="227">
        <v>44462</v>
      </c>
    </row>
    <row r="80" customHeight="1" spans="1:4">
      <c r="A80" s="235" t="s">
        <v>1200</v>
      </c>
      <c r="B80" s="227"/>
      <c r="C80" s="251" t="s">
        <v>1201</v>
      </c>
      <c r="D80" s="227"/>
    </row>
    <row r="81" customHeight="1" spans="1:4">
      <c r="A81" s="251" t="s">
        <v>1202</v>
      </c>
      <c r="B81" s="227"/>
      <c r="C81" s="235" t="s">
        <v>925</v>
      </c>
      <c r="D81" s="227"/>
    </row>
    <row r="82" customHeight="1" spans="1:4">
      <c r="A82" s="235" t="s">
        <v>1203</v>
      </c>
      <c r="B82" s="227">
        <v>44462</v>
      </c>
      <c r="C82" s="252" t="s">
        <v>1204</v>
      </c>
      <c r="D82" s="227"/>
    </row>
    <row r="83" customHeight="1" spans="1:4">
      <c r="A83" s="235" t="s">
        <v>1205</v>
      </c>
      <c r="B83" s="227"/>
      <c r="C83" s="252" t="s">
        <v>1206</v>
      </c>
      <c r="D83" s="227"/>
    </row>
    <row r="84" customHeight="1" spans="1:4">
      <c r="A84" s="235" t="s">
        <v>1207</v>
      </c>
      <c r="B84" s="227"/>
      <c r="C84" s="235"/>
      <c r="D84" s="227"/>
    </row>
    <row r="85" customHeight="1" spans="1:4">
      <c r="A85" s="235"/>
      <c r="B85" s="227"/>
      <c r="C85" s="235"/>
      <c r="D85" s="227"/>
    </row>
    <row r="86" customHeight="1" spans="1:4">
      <c r="A86" s="235"/>
      <c r="B86" s="227"/>
      <c r="C86" s="235"/>
      <c r="D86" s="227"/>
    </row>
    <row r="87" customHeight="1" spans="1:4">
      <c r="A87" s="235"/>
      <c r="B87" s="227"/>
      <c r="C87" s="235" t="s">
        <v>67</v>
      </c>
      <c r="D87" s="227"/>
    </row>
    <row r="88" customHeight="1" spans="1:4">
      <c r="A88" s="235"/>
      <c r="B88" s="227"/>
      <c r="C88" s="235"/>
      <c r="D88" s="227"/>
    </row>
    <row r="89" customHeight="1" spans="1:4">
      <c r="A89" s="235"/>
      <c r="B89" s="227"/>
      <c r="C89" s="235"/>
      <c r="D89" s="227"/>
    </row>
    <row r="90" customHeight="1" spans="1:4">
      <c r="A90" s="253" t="s">
        <v>1208</v>
      </c>
      <c r="B90" s="232">
        <f>B6+B7+B76+B77+B81+B82+B83+B84</f>
        <v>285787</v>
      </c>
      <c r="C90" s="253" t="s">
        <v>1209</v>
      </c>
      <c r="D90" s="254">
        <f>B90</f>
        <v>285787</v>
      </c>
    </row>
  </sheetData>
  <sheetProtection selectLockedCells="1"/>
  <protectedRanges>
    <protectedRange password="CC35" sqref="B48:B50" name="区域1"/>
  </protectedRanges>
  <mergeCells count="3">
    <mergeCell ref="A2:C2"/>
    <mergeCell ref="A4:B4"/>
    <mergeCell ref="C4:D4"/>
  </mergeCells>
  <printOptions horizontalCentered="1"/>
  <pageMargins left="0.747916666666667" right="0.747916666666667" top="0.786805555555556" bottom="0.708333333333333"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51"/>
  <sheetViews>
    <sheetView workbookViewId="0">
      <selection activeCell="D17" sqref="D17"/>
    </sheetView>
  </sheetViews>
  <sheetFormatPr defaultColWidth="9" defaultRowHeight="20.1" customHeight="1" outlineLevelCol="2"/>
  <cols>
    <col min="1" max="1" width="16.375" style="149" customWidth="1"/>
    <col min="2" max="2" width="34.125" style="148" customWidth="1"/>
    <col min="3" max="3" width="28.375" style="149" customWidth="1"/>
    <col min="4" max="16384" width="9" style="148"/>
  </cols>
  <sheetData>
    <row r="1" ht="27" customHeight="1" spans="1:1">
      <c r="A1" s="195" t="s">
        <v>1210</v>
      </c>
    </row>
    <row r="2" ht="27" customHeight="1" spans="1:3">
      <c r="A2" s="146" t="s">
        <v>1211</v>
      </c>
      <c r="B2" s="146"/>
      <c r="C2" s="146"/>
    </row>
    <row r="3" ht="27" customHeight="1" spans="1:3">
      <c r="A3" s="146"/>
      <c r="C3" s="149" t="s">
        <v>1086</v>
      </c>
    </row>
    <row r="4" ht="27" customHeight="1" spans="1:3">
      <c r="A4" s="174" t="s">
        <v>1212</v>
      </c>
      <c r="B4" s="174" t="s">
        <v>1213</v>
      </c>
      <c r="C4" s="174" t="s">
        <v>39</v>
      </c>
    </row>
    <row r="5" s="194" customFormat="1" ht="24" customHeight="1" spans="1:3">
      <c r="A5" s="196"/>
      <c r="B5" s="197" t="s">
        <v>71</v>
      </c>
      <c r="C5" s="198">
        <f>C6+C235+C275+C294+C384+C436+C492+C549+C676+C749+C826+C849+C956+C1014+C1078+C1098+C1128+C1138+C1183+C1203+C1247+C1296+C1299</f>
        <v>208300</v>
      </c>
    </row>
    <row r="6" s="194" customFormat="1" customHeight="1" spans="1:3">
      <c r="A6" s="199">
        <v>201</v>
      </c>
      <c r="B6" s="197" t="s">
        <v>72</v>
      </c>
      <c r="C6" s="200">
        <f>SUM(C7+C19+C28+C39+C50+C61+C72+C80+C89+C102+C111+C122+C134+C141+C149+C155+C162+C169+C176+C183+C190+C198+C204+C210+C217+C232)</f>
        <v>30947</v>
      </c>
    </row>
    <row r="7" s="194" customFormat="1" customHeight="1" spans="1:3">
      <c r="A7" s="201">
        <v>20101</v>
      </c>
      <c r="B7" s="197" t="s">
        <v>73</v>
      </c>
      <c r="C7" s="176">
        <f>SUM(C8:C18)</f>
        <v>896</v>
      </c>
    </row>
    <row r="8" customHeight="1" spans="1:3">
      <c r="A8" s="199">
        <v>2010101</v>
      </c>
      <c r="B8" s="202" t="s">
        <v>74</v>
      </c>
      <c r="C8" s="176">
        <v>661</v>
      </c>
    </row>
    <row r="9" customHeight="1" spans="1:3">
      <c r="A9" s="199">
        <v>2010102</v>
      </c>
      <c r="B9" s="202" t="s">
        <v>75</v>
      </c>
      <c r="C9" s="176">
        <v>21</v>
      </c>
    </row>
    <row r="10" customHeight="1" spans="1:3">
      <c r="A10" s="199">
        <v>2010103</v>
      </c>
      <c r="B10" s="202" t="s">
        <v>76</v>
      </c>
      <c r="C10" s="176">
        <v>0</v>
      </c>
    </row>
    <row r="11" customHeight="1" spans="1:3">
      <c r="A11" s="199">
        <v>2010104</v>
      </c>
      <c r="B11" s="202" t="s">
        <v>77</v>
      </c>
      <c r="C11" s="176">
        <v>138</v>
      </c>
    </row>
    <row r="12" customHeight="1" spans="1:3">
      <c r="A12" s="199">
        <v>2010105</v>
      </c>
      <c r="B12" s="202" t="s">
        <v>78</v>
      </c>
      <c r="C12" s="176">
        <v>0</v>
      </c>
    </row>
    <row r="13" customHeight="1" spans="1:3">
      <c r="A13" s="199">
        <v>2010106</v>
      </c>
      <c r="B13" s="202" t="s">
        <v>79</v>
      </c>
      <c r="C13" s="176">
        <v>0</v>
      </c>
    </row>
    <row r="14" customHeight="1" spans="1:3">
      <c r="A14" s="199">
        <v>2010107</v>
      </c>
      <c r="B14" s="202" t="s">
        <v>80</v>
      </c>
      <c r="C14" s="176">
        <v>0</v>
      </c>
    </row>
    <row r="15" customHeight="1" spans="1:3">
      <c r="A15" s="199">
        <v>2010108</v>
      </c>
      <c r="B15" s="202" t="s">
        <v>81</v>
      </c>
      <c r="C15" s="176">
        <v>0</v>
      </c>
    </row>
    <row r="16" customHeight="1" spans="1:3">
      <c r="A16" s="199">
        <v>2010109</v>
      </c>
      <c r="B16" s="202" t="s">
        <v>82</v>
      </c>
      <c r="C16" s="176">
        <v>0</v>
      </c>
    </row>
    <row r="17" customHeight="1" spans="1:3">
      <c r="A17" s="199">
        <v>2010150</v>
      </c>
      <c r="B17" s="202" t="s">
        <v>83</v>
      </c>
      <c r="C17" s="176">
        <v>0</v>
      </c>
    </row>
    <row r="18" customHeight="1" spans="1:3">
      <c r="A18" s="199">
        <v>2010199</v>
      </c>
      <c r="B18" s="202" t="s">
        <v>84</v>
      </c>
      <c r="C18" s="200">
        <v>76</v>
      </c>
    </row>
    <row r="19" s="194" customFormat="1" customHeight="1" spans="1:3">
      <c r="A19" s="199">
        <v>20102</v>
      </c>
      <c r="B19" s="197" t="s">
        <v>85</v>
      </c>
      <c r="C19" s="176">
        <f>SUM(C20:C27)</f>
        <v>602</v>
      </c>
    </row>
    <row r="20" customHeight="1" spans="1:3">
      <c r="A20" s="199">
        <v>2010201</v>
      </c>
      <c r="B20" s="202" t="s">
        <v>74</v>
      </c>
      <c r="C20" s="176">
        <v>469</v>
      </c>
    </row>
    <row r="21" customHeight="1" spans="1:3">
      <c r="A21" s="199">
        <v>2010202</v>
      </c>
      <c r="B21" s="202" t="s">
        <v>75</v>
      </c>
      <c r="C21" s="176">
        <v>0</v>
      </c>
    </row>
    <row r="22" customHeight="1" spans="1:3">
      <c r="A22" s="199">
        <v>2010203</v>
      </c>
      <c r="B22" s="202" t="s">
        <v>76</v>
      </c>
      <c r="C22" s="176">
        <v>0</v>
      </c>
    </row>
    <row r="23" customHeight="1" spans="1:3">
      <c r="A23" s="199">
        <v>2010204</v>
      </c>
      <c r="B23" s="202" t="s">
        <v>86</v>
      </c>
      <c r="C23" s="176">
        <v>101</v>
      </c>
    </row>
    <row r="24" customHeight="1" spans="1:3">
      <c r="A24" s="199">
        <v>2010205</v>
      </c>
      <c r="B24" s="202" t="s">
        <v>87</v>
      </c>
      <c r="C24" s="176">
        <v>0</v>
      </c>
    </row>
    <row r="25" customHeight="1" spans="1:3">
      <c r="A25" s="199">
        <v>2010206</v>
      </c>
      <c r="B25" s="202" t="s">
        <v>88</v>
      </c>
      <c r="C25" s="176">
        <v>0</v>
      </c>
    </row>
    <row r="26" customHeight="1" spans="1:3">
      <c r="A26" s="199">
        <v>2010250</v>
      </c>
      <c r="B26" s="202" t="s">
        <v>83</v>
      </c>
      <c r="C26" s="176">
        <v>0</v>
      </c>
    </row>
    <row r="27" customHeight="1" spans="1:3">
      <c r="A27" s="199">
        <v>2010299</v>
      </c>
      <c r="B27" s="202" t="s">
        <v>89</v>
      </c>
      <c r="C27" s="200">
        <v>32</v>
      </c>
    </row>
    <row r="28" s="194" customFormat="1" customHeight="1" spans="1:3">
      <c r="A28" s="199">
        <v>20103</v>
      </c>
      <c r="B28" s="197" t="s">
        <v>90</v>
      </c>
      <c r="C28" s="176">
        <f>SUM(C29:C38)</f>
        <v>6643</v>
      </c>
    </row>
    <row r="29" customHeight="1" spans="1:3">
      <c r="A29" s="199">
        <v>2010301</v>
      </c>
      <c r="B29" s="202" t="s">
        <v>74</v>
      </c>
      <c r="C29" s="176">
        <v>1129</v>
      </c>
    </row>
    <row r="30" customHeight="1" spans="1:3">
      <c r="A30" s="199">
        <v>2010302</v>
      </c>
      <c r="B30" s="202" t="s">
        <v>75</v>
      </c>
      <c r="C30" s="176">
        <v>0</v>
      </c>
    </row>
    <row r="31" customHeight="1" spans="1:3">
      <c r="A31" s="199">
        <v>2010303</v>
      </c>
      <c r="B31" s="202" t="s">
        <v>76</v>
      </c>
      <c r="C31" s="176">
        <v>1332</v>
      </c>
    </row>
    <row r="32" customHeight="1" spans="1:3">
      <c r="A32" s="199">
        <v>2010304</v>
      </c>
      <c r="B32" s="202" t="s">
        <v>91</v>
      </c>
      <c r="C32" s="176">
        <v>0</v>
      </c>
    </row>
    <row r="33" customHeight="1" spans="1:3">
      <c r="A33" s="199">
        <v>2010305</v>
      </c>
      <c r="B33" s="202" t="s">
        <v>92</v>
      </c>
      <c r="C33" s="176">
        <v>0</v>
      </c>
    </row>
    <row r="34" customHeight="1" spans="1:3">
      <c r="A34" s="199">
        <v>2010306</v>
      </c>
      <c r="B34" s="202" t="s">
        <v>93</v>
      </c>
      <c r="C34" s="176">
        <v>3004</v>
      </c>
    </row>
    <row r="35" customHeight="1" spans="1:3">
      <c r="A35" s="199">
        <v>2010308</v>
      </c>
      <c r="B35" s="202" t="s">
        <v>94</v>
      </c>
      <c r="C35" s="176">
        <v>369</v>
      </c>
    </row>
    <row r="36" customHeight="1" spans="1:3">
      <c r="A36" s="199">
        <v>2010309</v>
      </c>
      <c r="B36" s="202" t="s">
        <v>95</v>
      </c>
      <c r="C36" s="176">
        <v>0</v>
      </c>
    </row>
    <row r="37" customHeight="1" spans="1:3">
      <c r="A37" s="199">
        <v>2010350</v>
      </c>
      <c r="B37" s="202" t="s">
        <v>83</v>
      </c>
      <c r="C37" s="176">
        <v>39</v>
      </c>
    </row>
    <row r="38" customHeight="1" spans="1:3">
      <c r="A38" s="199">
        <v>2010399</v>
      </c>
      <c r="B38" s="202" t="s">
        <v>96</v>
      </c>
      <c r="C38" s="203">
        <v>770</v>
      </c>
    </row>
    <row r="39" s="194" customFormat="1" customHeight="1" spans="1:3">
      <c r="A39" s="199">
        <v>20104</v>
      </c>
      <c r="B39" s="197" t="s">
        <v>97</v>
      </c>
      <c r="C39" s="176">
        <f>SUM(C40:C49)</f>
        <v>1349</v>
      </c>
    </row>
    <row r="40" customHeight="1" spans="1:3">
      <c r="A40" s="199">
        <v>2010401</v>
      </c>
      <c r="B40" s="202" t="s">
        <v>74</v>
      </c>
      <c r="C40" s="176">
        <v>202</v>
      </c>
    </row>
    <row r="41" customHeight="1" spans="1:3">
      <c r="A41" s="199">
        <v>2010402</v>
      </c>
      <c r="B41" s="202" t="s">
        <v>75</v>
      </c>
      <c r="C41" s="176">
        <v>87</v>
      </c>
    </row>
    <row r="42" customHeight="1" spans="1:3">
      <c r="A42" s="199">
        <v>2010403</v>
      </c>
      <c r="B42" s="202" t="s">
        <v>76</v>
      </c>
      <c r="C42" s="176">
        <v>0</v>
      </c>
    </row>
    <row r="43" customHeight="1" spans="1:3">
      <c r="A43" s="199">
        <v>2010404</v>
      </c>
      <c r="B43" s="202" t="s">
        <v>98</v>
      </c>
      <c r="C43" s="176">
        <v>0</v>
      </c>
    </row>
    <row r="44" customHeight="1" spans="1:3">
      <c r="A44" s="199">
        <v>2010405</v>
      </c>
      <c r="B44" s="202" t="s">
        <v>99</v>
      </c>
      <c r="C44" s="176">
        <v>0</v>
      </c>
    </row>
    <row r="45" customHeight="1" spans="1:3">
      <c r="A45" s="199">
        <v>2010406</v>
      </c>
      <c r="B45" s="202" t="s">
        <v>100</v>
      </c>
      <c r="C45" s="176">
        <v>0</v>
      </c>
    </row>
    <row r="46" customHeight="1" spans="1:3">
      <c r="A46" s="199">
        <v>2010407</v>
      </c>
      <c r="B46" s="202" t="s">
        <v>101</v>
      </c>
      <c r="C46" s="176">
        <v>0</v>
      </c>
    </row>
    <row r="47" customHeight="1" spans="1:3">
      <c r="A47" s="199">
        <v>2010408</v>
      </c>
      <c r="B47" s="202" t="s">
        <v>102</v>
      </c>
      <c r="C47" s="176">
        <v>28</v>
      </c>
    </row>
    <row r="48" customHeight="1" spans="1:3">
      <c r="A48" s="199">
        <v>2010450</v>
      </c>
      <c r="B48" s="202" t="s">
        <v>83</v>
      </c>
      <c r="C48" s="176">
        <v>0</v>
      </c>
    </row>
    <row r="49" customHeight="1" spans="1:3">
      <c r="A49" s="199">
        <v>2010499</v>
      </c>
      <c r="B49" s="202" t="s">
        <v>103</v>
      </c>
      <c r="C49" s="200">
        <v>1032</v>
      </c>
    </row>
    <row r="50" customHeight="1" spans="1:3">
      <c r="A50" s="199">
        <v>20105</v>
      </c>
      <c r="B50" s="197" t="s">
        <v>104</v>
      </c>
      <c r="C50" s="176">
        <f>SUM(C51:C60)</f>
        <v>410</v>
      </c>
    </row>
    <row r="51" customHeight="1" spans="1:3">
      <c r="A51" s="199">
        <v>2010501</v>
      </c>
      <c r="B51" s="202" t="s">
        <v>74</v>
      </c>
      <c r="C51" s="176">
        <v>164</v>
      </c>
    </row>
    <row r="52" customHeight="1" spans="1:3">
      <c r="A52" s="199">
        <v>2010502</v>
      </c>
      <c r="B52" s="202" t="s">
        <v>75</v>
      </c>
      <c r="C52" s="176">
        <v>3</v>
      </c>
    </row>
    <row r="53" customHeight="1" spans="1:3">
      <c r="A53" s="199">
        <v>2010503</v>
      </c>
      <c r="B53" s="202" t="s">
        <v>76</v>
      </c>
      <c r="C53" s="176">
        <v>0</v>
      </c>
    </row>
    <row r="54" customHeight="1" spans="1:3">
      <c r="A54" s="199">
        <v>2010504</v>
      </c>
      <c r="B54" s="202" t="s">
        <v>105</v>
      </c>
      <c r="C54" s="176">
        <v>0</v>
      </c>
    </row>
    <row r="55" customHeight="1" spans="1:3">
      <c r="A55" s="199">
        <v>2010505</v>
      </c>
      <c r="B55" s="202" t="s">
        <v>106</v>
      </c>
      <c r="C55" s="176">
        <v>0</v>
      </c>
    </row>
    <row r="56" customHeight="1" spans="1:3">
      <c r="A56" s="199">
        <v>2010506</v>
      </c>
      <c r="B56" s="202" t="s">
        <v>107</v>
      </c>
      <c r="C56" s="176">
        <v>0</v>
      </c>
    </row>
    <row r="57" customHeight="1" spans="1:3">
      <c r="A57" s="199">
        <v>2010507</v>
      </c>
      <c r="B57" s="202" t="s">
        <v>108</v>
      </c>
      <c r="C57" s="176">
        <v>0</v>
      </c>
    </row>
    <row r="58" customHeight="1" spans="1:3">
      <c r="A58" s="199">
        <v>2010508</v>
      </c>
      <c r="B58" s="202" t="s">
        <v>109</v>
      </c>
      <c r="C58" s="176">
        <v>0</v>
      </c>
    </row>
    <row r="59" customHeight="1" spans="1:3">
      <c r="A59" s="199">
        <v>2010550</v>
      </c>
      <c r="B59" s="202" t="s">
        <v>83</v>
      </c>
      <c r="C59" s="176">
        <v>0</v>
      </c>
    </row>
    <row r="60" customHeight="1" spans="1:3">
      <c r="A60" s="199">
        <v>2010599</v>
      </c>
      <c r="B60" s="202" t="s">
        <v>110</v>
      </c>
      <c r="C60" s="200">
        <v>243</v>
      </c>
    </row>
    <row r="61" customHeight="1" spans="1:3">
      <c r="A61" s="199">
        <v>20106</v>
      </c>
      <c r="B61" s="197" t="s">
        <v>111</v>
      </c>
      <c r="C61" s="176">
        <f>SUM(C62:C71)</f>
        <v>1841</v>
      </c>
    </row>
    <row r="62" customHeight="1" spans="1:3">
      <c r="A62" s="199">
        <v>2010601</v>
      </c>
      <c r="B62" s="202" t="s">
        <v>74</v>
      </c>
      <c r="C62" s="176">
        <v>725</v>
      </c>
    </row>
    <row r="63" customHeight="1" spans="1:3">
      <c r="A63" s="199">
        <v>2010602</v>
      </c>
      <c r="B63" s="202" t="s">
        <v>75</v>
      </c>
      <c r="C63" s="176">
        <v>417</v>
      </c>
    </row>
    <row r="64" customHeight="1" spans="1:3">
      <c r="A64" s="199">
        <v>2010603</v>
      </c>
      <c r="B64" s="202" t="s">
        <v>76</v>
      </c>
      <c r="C64" s="176">
        <v>0</v>
      </c>
    </row>
    <row r="65" customHeight="1" spans="1:3">
      <c r="A65" s="199">
        <v>2010604</v>
      </c>
      <c r="B65" s="202" t="s">
        <v>112</v>
      </c>
      <c r="C65" s="176">
        <v>0</v>
      </c>
    </row>
    <row r="66" customHeight="1" spans="1:3">
      <c r="A66" s="199">
        <v>2010605</v>
      </c>
      <c r="B66" s="202" t="s">
        <v>113</v>
      </c>
      <c r="C66" s="176">
        <v>107</v>
      </c>
    </row>
    <row r="67" customHeight="1" spans="1:3">
      <c r="A67" s="199">
        <v>2010606</v>
      </c>
      <c r="B67" s="202" t="s">
        <v>114</v>
      </c>
      <c r="C67" s="176">
        <v>0</v>
      </c>
    </row>
    <row r="68" customHeight="1" spans="1:3">
      <c r="A68" s="199">
        <v>2010607</v>
      </c>
      <c r="B68" s="202" t="s">
        <v>115</v>
      </c>
      <c r="C68" s="176">
        <v>223</v>
      </c>
    </row>
    <row r="69" customHeight="1" spans="1:3">
      <c r="A69" s="199">
        <v>2010608</v>
      </c>
      <c r="B69" s="202" t="s">
        <v>116</v>
      </c>
      <c r="C69" s="176">
        <v>79</v>
      </c>
    </row>
    <row r="70" customHeight="1" spans="1:3">
      <c r="A70" s="199">
        <v>2010650</v>
      </c>
      <c r="B70" s="202" t="s">
        <v>83</v>
      </c>
      <c r="C70" s="176">
        <v>0</v>
      </c>
    </row>
    <row r="71" customHeight="1" spans="1:3">
      <c r="A71" s="199">
        <v>2010699</v>
      </c>
      <c r="B71" s="202" t="s">
        <v>117</v>
      </c>
      <c r="C71" s="200">
        <v>290</v>
      </c>
    </row>
    <row r="72" customHeight="1" spans="1:3">
      <c r="A72" s="199">
        <v>20107</v>
      </c>
      <c r="B72" s="197" t="s">
        <v>118</v>
      </c>
      <c r="C72" s="200">
        <f>SUM(C73:C79)</f>
        <v>2013</v>
      </c>
    </row>
    <row r="73" customHeight="1" spans="1:3">
      <c r="A73" s="199">
        <v>2010701</v>
      </c>
      <c r="B73" s="202" t="s">
        <v>74</v>
      </c>
      <c r="C73" s="200">
        <v>0</v>
      </c>
    </row>
    <row r="74" customHeight="1" spans="1:3">
      <c r="A74" s="199">
        <v>2010702</v>
      </c>
      <c r="B74" s="202" t="s">
        <v>75</v>
      </c>
      <c r="C74" s="200">
        <v>0</v>
      </c>
    </row>
    <row r="75" customHeight="1" spans="1:3">
      <c r="A75" s="199">
        <v>2010703</v>
      </c>
      <c r="B75" s="202" t="s">
        <v>76</v>
      </c>
      <c r="C75" s="200">
        <v>0</v>
      </c>
    </row>
    <row r="76" customHeight="1" spans="1:3">
      <c r="A76" s="199">
        <v>2010709</v>
      </c>
      <c r="B76" s="202" t="s">
        <v>115</v>
      </c>
      <c r="C76" s="200">
        <v>0</v>
      </c>
    </row>
    <row r="77" customHeight="1" spans="1:3">
      <c r="A77" s="199">
        <v>2010710</v>
      </c>
      <c r="B77" s="202" t="s">
        <v>119</v>
      </c>
      <c r="C77" s="200">
        <v>0</v>
      </c>
    </row>
    <row r="78" customHeight="1" spans="1:3">
      <c r="A78" s="199">
        <v>2010750</v>
      </c>
      <c r="B78" s="202" t="s">
        <v>83</v>
      </c>
      <c r="C78" s="176">
        <v>0</v>
      </c>
    </row>
    <row r="79" customHeight="1" spans="1:3">
      <c r="A79" s="199">
        <v>2010799</v>
      </c>
      <c r="B79" s="202" t="s">
        <v>120</v>
      </c>
      <c r="C79" s="200">
        <v>2013</v>
      </c>
    </row>
    <row r="80" customHeight="1" spans="1:3">
      <c r="A80" s="199">
        <v>20108</v>
      </c>
      <c r="B80" s="197" t="s">
        <v>121</v>
      </c>
      <c r="C80" s="176">
        <f>SUM(C81:C88)</f>
        <v>433</v>
      </c>
    </row>
    <row r="81" customHeight="1" spans="1:3">
      <c r="A81" s="199">
        <v>2010801</v>
      </c>
      <c r="B81" s="202" t="s">
        <v>74</v>
      </c>
      <c r="C81" s="176">
        <v>270</v>
      </c>
    </row>
    <row r="82" customHeight="1" spans="1:3">
      <c r="A82" s="199">
        <v>2010802</v>
      </c>
      <c r="B82" s="202" t="s">
        <v>75</v>
      </c>
      <c r="C82" s="176">
        <v>0</v>
      </c>
    </row>
    <row r="83" customHeight="1" spans="1:3">
      <c r="A83" s="199">
        <v>2010803</v>
      </c>
      <c r="B83" s="202" t="s">
        <v>76</v>
      </c>
      <c r="C83" s="176">
        <v>0</v>
      </c>
    </row>
    <row r="84" customHeight="1" spans="1:3">
      <c r="A84" s="199">
        <v>2010804</v>
      </c>
      <c r="B84" s="202" t="s">
        <v>122</v>
      </c>
      <c r="C84" s="176">
        <v>139</v>
      </c>
    </row>
    <row r="85" customHeight="1" spans="1:3">
      <c r="A85" s="199">
        <v>2010805</v>
      </c>
      <c r="B85" s="202" t="s">
        <v>123</v>
      </c>
      <c r="C85" s="176">
        <v>0</v>
      </c>
    </row>
    <row r="86" customHeight="1" spans="1:3">
      <c r="A86" s="199">
        <v>2010806</v>
      </c>
      <c r="B86" s="202" t="s">
        <v>115</v>
      </c>
      <c r="C86" s="176">
        <v>0</v>
      </c>
    </row>
    <row r="87" customHeight="1" spans="1:3">
      <c r="A87" s="199">
        <v>2010850</v>
      </c>
      <c r="B87" s="202" t="s">
        <v>83</v>
      </c>
      <c r="C87" s="200">
        <v>24</v>
      </c>
    </row>
    <row r="88" customHeight="1" spans="1:3">
      <c r="A88" s="199">
        <v>2010899</v>
      </c>
      <c r="B88" s="202" t="s">
        <v>124</v>
      </c>
      <c r="C88" s="200">
        <v>0</v>
      </c>
    </row>
    <row r="89" customHeight="1" spans="1:3">
      <c r="A89" s="199">
        <v>20109</v>
      </c>
      <c r="B89" s="197" t="s">
        <v>125</v>
      </c>
      <c r="C89" s="200">
        <f>SUM(C90:C101)</f>
        <v>0</v>
      </c>
    </row>
    <row r="90" customHeight="1" spans="1:3">
      <c r="A90" s="199">
        <v>2010901</v>
      </c>
      <c r="B90" s="202" t="s">
        <v>74</v>
      </c>
      <c r="C90" s="200">
        <v>0</v>
      </c>
    </row>
    <row r="91" customHeight="1" spans="1:3">
      <c r="A91" s="199">
        <v>2010902</v>
      </c>
      <c r="B91" s="202" t="s">
        <v>75</v>
      </c>
      <c r="C91" s="200">
        <v>0</v>
      </c>
    </row>
    <row r="92" customHeight="1" spans="1:3">
      <c r="A92" s="199">
        <v>2010903</v>
      </c>
      <c r="B92" s="202" t="s">
        <v>76</v>
      </c>
      <c r="C92" s="200">
        <v>0</v>
      </c>
    </row>
    <row r="93" customHeight="1" spans="1:3">
      <c r="A93" s="199">
        <v>2010905</v>
      </c>
      <c r="B93" s="202" t="s">
        <v>126</v>
      </c>
      <c r="C93" s="200">
        <v>0</v>
      </c>
    </row>
    <row r="94" customHeight="1" spans="1:3">
      <c r="A94" s="199">
        <v>2010907</v>
      </c>
      <c r="B94" s="202" t="s">
        <v>127</v>
      </c>
      <c r="C94" s="200">
        <v>0</v>
      </c>
    </row>
    <row r="95" customHeight="1" spans="1:3">
      <c r="A95" s="199">
        <v>2010908</v>
      </c>
      <c r="B95" s="202" t="s">
        <v>115</v>
      </c>
      <c r="C95" s="200">
        <v>0</v>
      </c>
    </row>
    <row r="96" customHeight="1" spans="1:3">
      <c r="A96" s="199">
        <v>2010909</v>
      </c>
      <c r="B96" s="202" t="s">
        <v>128</v>
      </c>
      <c r="C96" s="200">
        <v>0</v>
      </c>
    </row>
    <row r="97" customHeight="1" spans="1:3">
      <c r="A97" s="199">
        <v>2010910</v>
      </c>
      <c r="B97" s="202" t="s">
        <v>129</v>
      </c>
      <c r="C97" s="200">
        <v>0</v>
      </c>
    </row>
    <row r="98" customHeight="1" spans="1:3">
      <c r="A98" s="199">
        <v>2010911</v>
      </c>
      <c r="B98" s="202" t="s">
        <v>130</v>
      </c>
      <c r="C98" s="200">
        <v>0</v>
      </c>
    </row>
    <row r="99" customHeight="1" spans="1:3">
      <c r="A99" s="199">
        <v>2010912</v>
      </c>
      <c r="B99" s="202" t="s">
        <v>131</v>
      </c>
      <c r="C99" s="200">
        <v>0</v>
      </c>
    </row>
    <row r="100" customHeight="1" spans="1:3">
      <c r="A100" s="199">
        <v>2010950</v>
      </c>
      <c r="B100" s="202" t="s">
        <v>83</v>
      </c>
      <c r="C100" s="200">
        <v>0</v>
      </c>
    </row>
    <row r="101" customHeight="1" spans="1:3">
      <c r="A101" s="199">
        <v>2010999</v>
      </c>
      <c r="B101" s="202" t="s">
        <v>132</v>
      </c>
      <c r="C101" s="200">
        <v>0</v>
      </c>
    </row>
    <row r="102" customHeight="1" spans="1:3">
      <c r="A102" s="199">
        <v>20111</v>
      </c>
      <c r="B102" s="197" t="s">
        <v>133</v>
      </c>
      <c r="C102" s="176">
        <f>SUM(C103:C110)</f>
        <v>1157</v>
      </c>
    </row>
    <row r="103" customHeight="1" spans="1:3">
      <c r="A103" s="199">
        <v>2011101</v>
      </c>
      <c r="B103" s="202" t="s">
        <v>74</v>
      </c>
      <c r="C103" s="176">
        <v>1142</v>
      </c>
    </row>
    <row r="104" customHeight="1" spans="1:3">
      <c r="A104" s="199">
        <v>2011102</v>
      </c>
      <c r="B104" s="202" t="s">
        <v>75</v>
      </c>
      <c r="C104" s="176">
        <v>0</v>
      </c>
    </row>
    <row r="105" customHeight="1" spans="1:3">
      <c r="A105" s="199">
        <v>2011103</v>
      </c>
      <c r="B105" s="202" t="s">
        <v>76</v>
      </c>
      <c r="C105" s="176">
        <v>0</v>
      </c>
    </row>
    <row r="106" customHeight="1" spans="1:3">
      <c r="A106" s="199">
        <v>2011104</v>
      </c>
      <c r="B106" s="202" t="s">
        <v>134</v>
      </c>
      <c r="C106" s="176">
        <v>0</v>
      </c>
    </row>
    <row r="107" customHeight="1" spans="1:3">
      <c r="A107" s="199">
        <v>2011105</v>
      </c>
      <c r="B107" s="202" t="s">
        <v>135</v>
      </c>
      <c r="C107" s="176">
        <v>0</v>
      </c>
    </row>
    <row r="108" customHeight="1" spans="1:3">
      <c r="A108" s="199">
        <v>2011106</v>
      </c>
      <c r="B108" s="202" t="s">
        <v>136</v>
      </c>
      <c r="C108" s="176">
        <v>0</v>
      </c>
    </row>
    <row r="109" customHeight="1" spans="1:3">
      <c r="A109" s="199">
        <v>2011150</v>
      </c>
      <c r="B109" s="202" t="s">
        <v>83</v>
      </c>
      <c r="C109" s="176">
        <v>0</v>
      </c>
    </row>
    <row r="110" customHeight="1" spans="1:3">
      <c r="A110" s="199">
        <v>2011199</v>
      </c>
      <c r="B110" s="202" t="s">
        <v>137</v>
      </c>
      <c r="C110" s="200">
        <v>15</v>
      </c>
    </row>
    <row r="111" customHeight="1" spans="1:3">
      <c r="A111" s="199">
        <v>20113</v>
      </c>
      <c r="B111" s="197" t="s">
        <v>138</v>
      </c>
      <c r="C111" s="176">
        <f>SUM(C112:C121)</f>
        <v>1240</v>
      </c>
    </row>
    <row r="112" customHeight="1" spans="1:3">
      <c r="A112" s="199">
        <v>2011301</v>
      </c>
      <c r="B112" s="202" t="s">
        <v>74</v>
      </c>
      <c r="C112" s="176">
        <v>358</v>
      </c>
    </row>
    <row r="113" customHeight="1" spans="1:3">
      <c r="A113" s="199">
        <v>2011302</v>
      </c>
      <c r="B113" s="202" t="s">
        <v>75</v>
      </c>
      <c r="C113" s="176">
        <v>17</v>
      </c>
    </row>
    <row r="114" customHeight="1" spans="1:3">
      <c r="A114" s="199">
        <v>2011303</v>
      </c>
      <c r="B114" s="202" t="s">
        <v>76</v>
      </c>
      <c r="C114" s="176">
        <v>0</v>
      </c>
    </row>
    <row r="115" customHeight="1" spans="1:3">
      <c r="A115" s="199">
        <v>2011304</v>
      </c>
      <c r="B115" s="202" t="s">
        <v>139</v>
      </c>
      <c r="C115" s="176">
        <v>0</v>
      </c>
    </row>
    <row r="116" customHeight="1" spans="1:3">
      <c r="A116" s="199">
        <v>2011305</v>
      </c>
      <c r="B116" s="202" t="s">
        <v>140</v>
      </c>
      <c r="C116" s="176">
        <v>0</v>
      </c>
    </row>
    <row r="117" customHeight="1" spans="1:3">
      <c r="A117" s="199">
        <v>2011306</v>
      </c>
      <c r="B117" s="202" t="s">
        <v>141</v>
      </c>
      <c r="C117" s="176">
        <v>0</v>
      </c>
    </row>
    <row r="118" customHeight="1" spans="1:3">
      <c r="A118" s="199">
        <v>2011307</v>
      </c>
      <c r="B118" s="202" t="s">
        <v>142</v>
      </c>
      <c r="C118" s="176">
        <v>0</v>
      </c>
    </row>
    <row r="119" customHeight="1" spans="1:3">
      <c r="A119" s="199">
        <v>2011308</v>
      </c>
      <c r="B119" s="202" t="s">
        <v>143</v>
      </c>
      <c r="C119" s="176">
        <v>238</v>
      </c>
    </row>
    <row r="120" customHeight="1" spans="1:3">
      <c r="A120" s="199">
        <v>2011350</v>
      </c>
      <c r="B120" s="202" t="s">
        <v>83</v>
      </c>
      <c r="C120" s="176">
        <v>35</v>
      </c>
    </row>
    <row r="121" customHeight="1" spans="1:3">
      <c r="A121" s="199">
        <v>2011399</v>
      </c>
      <c r="B121" s="202" t="s">
        <v>144</v>
      </c>
      <c r="C121" s="200">
        <v>592</v>
      </c>
    </row>
    <row r="122" customHeight="1" spans="1:3">
      <c r="A122" s="199">
        <v>20114</v>
      </c>
      <c r="B122" s="197" t="s">
        <v>145</v>
      </c>
      <c r="C122" s="200">
        <f>SUM(C123:C133)</f>
        <v>0</v>
      </c>
    </row>
    <row r="123" customHeight="1" spans="1:3">
      <c r="A123" s="199">
        <v>2011401</v>
      </c>
      <c r="B123" s="202" t="s">
        <v>74</v>
      </c>
      <c r="C123" s="200">
        <v>0</v>
      </c>
    </row>
    <row r="124" customHeight="1" spans="1:3">
      <c r="A124" s="199">
        <v>2011402</v>
      </c>
      <c r="B124" s="202" t="s">
        <v>75</v>
      </c>
      <c r="C124" s="200">
        <v>0</v>
      </c>
    </row>
    <row r="125" customHeight="1" spans="1:3">
      <c r="A125" s="199">
        <v>2011403</v>
      </c>
      <c r="B125" s="202" t="s">
        <v>76</v>
      </c>
      <c r="C125" s="200">
        <v>0</v>
      </c>
    </row>
    <row r="126" customHeight="1" spans="1:3">
      <c r="A126" s="199">
        <v>2011404</v>
      </c>
      <c r="B126" s="202" t="s">
        <v>146</v>
      </c>
      <c r="C126" s="200">
        <v>0</v>
      </c>
    </row>
    <row r="127" customHeight="1" spans="1:3">
      <c r="A127" s="199">
        <v>2011405</v>
      </c>
      <c r="B127" s="202" t="s">
        <v>147</v>
      </c>
      <c r="C127" s="200">
        <v>0</v>
      </c>
    </row>
    <row r="128" customHeight="1" spans="1:3">
      <c r="A128" s="199">
        <v>2011408</v>
      </c>
      <c r="B128" s="202" t="s">
        <v>148</v>
      </c>
      <c r="C128" s="200">
        <v>0</v>
      </c>
    </row>
    <row r="129" customHeight="1" spans="1:3">
      <c r="A129" s="199">
        <v>2011409</v>
      </c>
      <c r="B129" s="202" t="s">
        <v>149</v>
      </c>
      <c r="C129" s="200">
        <v>0</v>
      </c>
    </row>
    <row r="130" customHeight="1" spans="1:3">
      <c r="A130" s="199">
        <v>2011410</v>
      </c>
      <c r="B130" s="202" t="s">
        <v>150</v>
      </c>
      <c r="C130" s="200">
        <v>0</v>
      </c>
    </row>
    <row r="131" customHeight="1" spans="1:3">
      <c r="A131" s="199">
        <v>2011411</v>
      </c>
      <c r="B131" s="202" t="s">
        <v>151</v>
      </c>
      <c r="C131" s="200">
        <v>0</v>
      </c>
    </row>
    <row r="132" customHeight="1" spans="1:3">
      <c r="A132" s="199">
        <v>2011450</v>
      </c>
      <c r="B132" s="202" t="s">
        <v>83</v>
      </c>
      <c r="C132" s="200">
        <v>0</v>
      </c>
    </row>
    <row r="133" customHeight="1" spans="1:3">
      <c r="A133" s="199">
        <v>2011499</v>
      </c>
      <c r="B133" s="202" t="s">
        <v>152</v>
      </c>
      <c r="C133" s="200">
        <v>0</v>
      </c>
    </row>
    <row r="134" customHeight="1" spans="1:3">
      <c r="A134" s="199">
        <v>20123</v>
      </c>
      <c r="B134" s="197" t="s">
        <v>153</v>
      </c>
      <c r="C134" s="200">
        <f>SUM(C135:C140)</f>
        <v>0</v>
      </c>
    </row>
    <row r="135" customHeight="1" spans="1:3">
      <c r="A135" s="199">
        <v>2012301</v>
      </c>
      <c r="B135" s="202" t="s">
        <v>74</v>
      </c>
      <c r="C135" s="200">
        <v>0</v>
      </c>
    </row>
    <row r="136" customHeight="1" spans="1:3">
      <c r="A136" s="199">
        <v>2012302</v>
      </c>
      <c r="B136" s="202" t="s">
        <v>75</v>
      </c>
      <c r="C136" s="200">
        <v>0</v>
      </c>
    </row>
    <row r="137" customHeight="1" spans="1:3">
      <c r="A137" s="199">
        <v>2012303</v>
      </c>
      <c r="B137" s="202" t="s">
        <v>76</v>
      </c>
      <c r="C137" s="200">
        <v>0</v>
      </c>
    </row>
    <row r="138" customHeight="1" spans="1:3">
      <c r="A138" s="199">
        <v>2012304</v>
      </c>
      <c r="B138" s="202" t="s">
        <v>154</v>
      </c>
      <c r="C138" s="200">
        <v>0</v>
      </c>
    </row>
    <row r="139" customHeight="1" spans="1:3">
      <c r="A139" s="199">
        <v>2012350</v>
      </c>
      <c r="B139" s="202" t="s">
        <v>83</v>
      </c>
      <c r="C139" s="200">
        <v>0</v>
      </c>
    </row>
    <row r="140" customHeight="1" spans="1:3">
      <c r="A140" s="199">
        <v>2012399</v>
      </c>
      <c r="B140" s="202" t="s">
        <v>155</v>
      </c>
      <c r="C140" s="200">
        <v>0</v>
      </c>
    </row>
    <row r="141" customHeight="1" spans="1:3">
      <c r="A141" s="199">
        <v>20125</v>
      </c>
      <c r="B141" s="197" t="s">
        <v>156</v>
      </c>
      <c r="C141" s="200">
        <f>SUM(C142:C148)</f>
        <v>0</v>
      </c>
    </row>
    <row r="142" customHeight="1" spans="1:3">
      <c r="A142" s="199">
        <v>2012501</v>
      </c>
      <c r="B142" s="202" t="s">
        <v>74</v>
      </c>
      <c r="C142" s="200">
        <v>0</v>
      </c>
    </row>
    <row r="143" customHeight="1" spans="1:3">
      <c r="A143" s="199">
        <v>2012502</v>
      </c>
      <c r="B143" s="202" t="s">
        <v>75</v>
      </c>
      <c r="C143" s="200">
        <v>0</v>
      </c>
    </row>
    <row r="144" customHeight="1" spans="1:3">
      <c r="A144" s="199">
        <v>2012503</v>
      </c>
      <c r="B144" s="202" t="s">
        <v>76</v>
      </c>
      <c r="C144" s="200">
        <v>0</v>
      </c>
    </row>
    <row r="145" customHeight="1" spans="1:3">
      <c r="A145" s="199">
        <v>2012504</v>
      </c>
      <c r="B145" s="202" t="s">
        <v>157</v>
      </c>
      <c r="C145" s="200">
        <v>0</v>
      </c>
    </row>
    <row r="146" customHeight="1" spans="1:3">
      <c r="A146" s="199">
        <v>2012505</v>
      </c>
      <c r="B146" s="202" t="s">
        <v>158</v>
      </c>
      <c r="C146" s="200">
        <v>0</v>
      </c>
    </row>
    <row r="147" customHeight="1" spans="1:3">
      <c r="A147" s="199">
        <v>2012550</v>
      </c>
      <c r="B147" s="202" t="s">
        <v>83</v>
      </c>
      <c r="C147" s="200">
        <v>0</v>
      </c>
    </row>
    <row r="148" customHeight="1" spans="1:3">
      <c r="A148" s="199">
        <v>2012599</v>
      </c>
      <c r="B148" s="202" t="s">
        <v>159</v>
      </c>
      <c r="C148" s="200">
        <v>0</v>
      </c>
    </row>
    <row r="149" customHeight="1" spans="1:3">
      <c r="A149" s="199">
        <v>20126</v>
      </c>
      <c r="B149" s="197" t="s">
        <v>160</v>
      </c>
      <c r="C149" s="176">
        <f>SUM(C150:C154)</f>
        <v>148</v>
      </c>
    </row>
    <row r="150" customHeight="1" spans="1:3">
      <c r="A150" s="199">
        <v>2012601</v>
      </c>
      <c r="B150" s="202" t="s">
        <v>74</v>
      </c>
      <c r="C150" s="176">
        <v>121</v>
      </c>
    </row>
    <row r="151" customHeight="1" spans="1:3">
      <c r="A151" s="199">
        <v>2012602</v>
      </c>
      <c r="B151" s="202" t="s">
        <v>75</v>
      </c>
      <c r="C151" s="176">
        <v>0</v>
      </c>
    </row>
    <row r="152" customHeight="1" spans="1:3">
      <c r="A152" s="199">
        <v>2012603</v>
      </c>
      <c r="B152" s="202" t="s">
        <v>76</v>
      </c>
      <c r="C152" s="176">
        <v>12</v>
      </c>
    </row>
    <row r="153" customHeight="1" spans="1:3">
      <c r="A153" s="199">
        <v>2012604</v>
      </c>
      <c r="B153" s="202" t="s">
        <v>161</v>
      </c>
      <c r="C153" s="176">
        <v>12</v>
      </c>
    </row>
    <row r="154" customHeight="1" spans="1:3">
      <c r="A154" s="199">
        <v>2012699</v>
      </c>
      <c r="B154" s="202" t="s">
        <v>162</v>
      </c>
      <c r="C154" s="200">
        <v>3</v>
      </c>
    </row>
    <row r="155" customHeight="1" spans="1:3">
      <c r="A155" s="199">
        <v>20128</v>
      </c>
      <c r="B155" s="197" t="s">
        <v>163</v>
      </c>
      <c r="C155" s="176">
        <f>SUM(C156:C161)</f>
        <v>17</v>
      </c>
    </row>
    <row r="156" customHeight="1" spans="1:3">
      <c r="A156" s="199">
        <v>2012801</v>
      </c>
      <c r="B156" s="202" t="s">
        <v>74</v>
      </c>
      <c r="C156" s="176">
        <v>17</v>
      </c>
    </row>
    <row r="157" customHeight="1" spans="1:3">
      <c r="A157" s="199">
        <v>2012802</v>
      </c>
      <c r="B157" s="202" t="s">
        <v>75</v>
      </c>
      <c r="C157" s="176">
        <v>0</v>
      </c>
    </row>
    <row r="158" customHeight="1" spans="1:3">
      <c r="A158" s="199">
        <v>2012803</v>
      </c>
      <c r="B158" s="202" t="s">
        <v>76</v>
      </c>
      <c r="C158" s="176">
        <v>0</v>
      </c>
    </row>
    <row r="159" customHeight="1" spans="1:3">
      <c r="A159" s="199">
        <v>2012804</v>
      </c>
      <c r="B159" s="202" t="s">
        <v>88</v>
      </c>
      <c r="C159" s="176">
        <v>0</v>
      </c>
    </row>
    <row r="160" customHeight="1" spans="1:3">
      <c r="A160" s="199">
        <v>2012850</v>
      </c>
      <c r="B160" s="202" t="s">
        <v>83</v>
      </c>
      <c r="C160" s="176">
        <v>0</v>
      </c>
    </row>
    <row r="161" customHeight="1" spans="1:3">
      <c r="A161" s="199">
        <v>2012899</v>
      </c>
      <c r="B161" s="202" t="s">
        <v>164</v>
      </c>
      <c r="C161" s="200">
        <v>0</v>
      </c>
    </row>
    <row r="162" customHeight="1" spans="1:3">
      <c r="A162" s="199">
        <v>20129</v>
      </c>
      <c r="B162" s="197" t="s">
        <v>165</v>
      </c>
      <c r="C162" s="176">
        <f>SUM(C163:C168)</f>
        <v>276</v>
      </c>
    </row>
    <row r="163" customHeight="1" spans="1:3">
      <c r="A163" s="199">
        <v>2012901</v>
      </c>
      <c r="B163" s="202" t="s">
        <v>74</v>
      </c>
      <c r="C163" s="176">
        <v>156</v>
      </c>
    </row>
    <row r="164" customHeight="1" spans="1:3">
      <c r="A164" s="199">
        <v>2012902</v>
      </c>
      <c r="B164" s="202" t="s">
        <v>75</v>
      </c>
      <c r="C164" s="176">
        <v>3</v>
      </c>
    </row>
    <row r="165" customHeight="1" spans="1:3">
      <c r="A165" s="199">
        <v>2012903</v>
      </c>
      <c r="B165" s="202" t="s">
        <v>76</v>
      </c>
      <c r="C165" s="176">
        <v>39</v>
      </c>
    </row>
    <row r="166" customHeight="1" spans="1:3">
      <c r="A166" s="199">
        <v>2012906</v>
      </c>
      <c r="B166" s="202" t="s">
        <v>166</v>
      </c>
      <c r="C166" s="176">
        <v>58</v>
      </c>
    </row>
    <row r="167" customHeight="1" spans="1:3">
      <c r="A167" s="199">
        <v>2012950</v>
      </c>
      <c r="B167" s="202" t="s">
        <v>83</v>
      </c>
      <c r="C167" s="176">
        <v>0</v>
      </c>
    </row>
    <row r="168" customHeight="1" spans="1:3">
      <c r="A168" s="199">
        <v>2012999</v>
      </c>
      <c r="B168" s="202" t="s">
        <v>167</v>
      </c>
      <c r="C168" s="200">
        <v>20</v>
      </c>
    </row>
    <row r="169" customHeight="1" spans="1:3">
      <c r="A169" s="199">
        <v>20131</v>
      </c>
      <c r="B169" s="197" t="s">
        <v>168</v>
      </c>
      <c r="C169" s="176">
        <f>SUM(C170:C175)</f>
        <v>742</v>
      </c>
    </row>
    <row r="170" customHeight="1" spans="1:3">
      <c r="A170" s="199">
        <v>2013101</v>
      </c>
      <c r="B170" s="202" t="s">
        <v>74</v>
      </c>
      <c r="C170" s="176">
        <v>515</v>
      </c>
    </row>
    <row r="171" customHeight="1" spans="1:3">
      <c r="A171" s="199">
        <v>2013102</v>
      </c>
      <c r="B171" s="202" t="s">
        <v>75</v>
      </c>
      <c r="C171" s="176">
        <v>0</v>
      </c>
    </row>
    <row r="172" customHeight="1" spans="1:3">
      <c r="A172" s="199">
        <v>2013103</v>
      </c>
      <c r="B172" s="202" t="s">
        <v>76</v>
      </c>
      <c r="C172" s="176">
        <v>0</v>
      </c>
    </row>
    <row r="173" customHeight="1" spans="1:3">
      <c r="A173" s="199">
        <v>2013105</v>
      </c>
      <c r="B173" s="202" t="s">
        <v>169</v>
      </c>
      <c r="C173" s="176">
        <v>0</v>
      </c>
    </row>
    <row r="174" customHeight="1" spans="1:3">
      <c r="A174" s="199">
        <v>2013150</v>
      </c>
      <c r="B174" s="202" t="s">
        <v>83</v>
      </c>
      <c r="C174" s="176">
        <v>63</v>
      </c>
    </row>
    <row r="175" customHeight="1" spans="1:3">
      <c r="A175" s="199">
        <v>2013199</v>
      </c>
      <c r="B175" s="202" t="s">
        <v>170</v>
      </c>
      <c r="C175" s="200">
        <v>164</v>
      </c>
    </row>
    <row r="176" customHeight="1" spans="1:3">
      <c r="A176" s="199">
        <v>20132</v>
      </c>
      <c r="B176" s="197" t="s">
        <v>171</v>
      </c>
      <c r="C176" s="176">
        <f>SUM(C177:C182)</f>
        <v>479</v>
      </c>
    </row>
    <row r="177" customHeight="1" spans="1:3">
      <c r="A177" s="199">
        <v>2013201</v>
      </c>
      <c r="B177" s="202" t="s">
        <v>74</v>
      </c>
      <c r="C177" s="176">
        <v>470</v>
      </c>
    </row>
    <row r="178" customHeight="1" spans="1:3">
      <c r="A178" s="199">
        <v>2013202</v>
      </c>
      <c r="B178" s="202" t="s">
        <v>75</v>
      </c>
      <c r="C178" s="176">
        <v>0</v>
      </c>
    </row>
    <row r="179" customHeight="1" spans="1:3">
      <c r="A179" s="199">
        <v>2013203</v>
      </c>
      <c r="B179" s="202" t="s">
        <v>76</v>
      </c>
      <c r="C179" s="176">
        <v>0</v>
      </c>
    </row>
    <row r="180" customHeight="1" spans="1:3">
      <c r="A180" s="199">
        <v>2013204</v>
      </c>
      <c r="B180" s="202" t="s">
        <v>172</v>
      </c>
      <c r="C180" s="176">
        <v>0</v>
      </c>
    </row>
    <row r="181" customHeight="1" spans="1:3">
      <c r="A181" s="199">
        <v>2013250</v>
      </c>
      <c r="B181" s="202" t="s">
        <v>83</v>
      </c>
      <c r="C181" s="176">
        <v>0</v>
      </c>
    </row>
    <row r="182" customHeight="1" spans="1:3">
      <c r="A182" s="199">
        <v>2013299</v>
      </c>
      <c r="B182" s="202" t="s">
        <v>173</v>
      </c>
      <c r="C182" s="200">
        <v>9</v>
      </c>
    </row>
    <row r="183" customHeight="1" spans="1:3">
      <c r="A183" s="199">
        <v>20133</v>
      </c>
      <c r="B183" s="197" t="s">
        <v>174</v>
      </c>
      <c r="C183" s="176">
        <f>SUM(C184:C189)</f>
        <v>407</v>
      </c>
    </row>
    <row r="184" customHeight="1" spans="1:3">
      <c r="A184" s="199">
        <v>2013301</v>
      </c>
      <c r="B184" s="202" t="s">
        <v>74</v>
      </c>
      <c r="C184" s="176">
        <v>265</v>
      </c>
    </row>
    <row r="185" customHeight="1" spans="1:3">
      <c r="A185" s="199">
        <v>2013302</v>
      </c>
      <c r="B185" s="202" t="s">
        <v>75</v>
      </c>
      <c r="C185" s="176">
        <v>3</v>
      </c>
    </row>
    <row r="186" customHeight="1" spans="1:3">
      <c r="A186" s="199">
        <v>2013303</v>
      </c>
      <c r="B186" s="202" t="s">
        <v>76</v>
      </c>
      <c r="C186" s="176">
        <v>0</v>
      </c>
    </row>
    <row r="187" customHeight="1" spans="1:3">
      <c r="A187" s="199">
        <v>2013304</v>
      </c>
      <c r="B187" s="202" t="s">
        <v>175</v>
      </c>
      <c r="C187" s="176">
        <v>0</v>
      </c>
    </row>
    <row r="188" customHeight="1" spans="1:3">
      <c r="A188" s="199">
        <v>2013350</v>
      </c>
      <c r="B188" s="202" t="s">
        <v>83</v>
      </c>
      <c r="C188" s="176">
        <v>0</v>
      </c>
    </row>
    <row r="189" customHeight="1" spans="1:3">
      <c r="A189" s="199">
        <v>2013399</v>
      </c>
      <c r="B189" s="202" t="s">
        <v>176</v>
      </c>
      <c r="C189" s="200">
        <v>139</v>
      </c>
    </row>
    <row r="190" customHeight="1" spans="1:3">
      <c r="A190" s="199">
        <v>20134</v>
      </c>
      <c r="B190" s="197" t="s">
        <v>177</v>
      </c>
      <c r="C190" s="176">
        <f>SUM(C191:C197)</f>
        <v>271</v>
      </c>
    </row>
    <row r="191" customHeight="1" spans="1:3">
      <c r="A191" s="199">
        <v>2013401</v>
      </c>
      <c r="B191" s="202" t="s">
        <v>74</v>
      </c>
      <c r="C191" s="176">
        <v>240</v>
      </c>
    </row>
    <row r="192" customHeight="1" spans="1:3">
      <c r="A192" s="199">
        <v>2013402</v>
      </c>
      <c r="B192" s="202" t="s">
        <v>75</v>
      </c>
      <c r="C192" s="176">
        <v>0</v>
      </c>
    </row>
    <row r="193" customHeight="1" spans="1:3">
      <c r="A193" s="199">
        <v>2013403</v>
      </c>
      <c r="B193" s="202" t="s">
        <v>76</v>
      </c>
      <c r="C193" s="176">
        <v>0</v>
      </c>
    </row>
    <row r="194" customHeight="1" spans="1:3">
      <c r="A194" s="199">
        <v>2013404</v>
      </c>
      <c r="B194" s="202" t="s">
        <v>178</v>
      </c>
      <c r="C194" s="176">
        <v>13</v>
      </c>
    </row>
    <row r="195" customHeight="1" spans="1:3">
      <c r="A195" s="199">
        <v>2013405</v>
      </c>
      <c r="B195" s="202" t="s">
        <v>179</v>
      </c>
      <c r="C195" s="176">
        <v>0</v>
      </c>
    </row>
    <row r="196" customHeight="1" spans="1:3">
      <c r="A196" s="199">
        <v>2013450</v>
      </c>
      <c r="B196" s="202" t="s">
        <v>83</v>
      </c>
      <c r="C196" s="176">
        <v>0</v>
      </c>
    </row>
    <row r="197" customHeight="1" spans="1:3">
      <c r="A197" s="199">
        <v>2013499</v>
      </c>
      <c r="B197" s="202" t="s">
        <v>180</v>
      </c>
      <c r="C197" s="200">
        <v>18</v>
      </c>
    </row>
    <row r="198" customHeight="1" spans="1:3">
      <c r="A198" s="199">
        <v>20135</v>
      </c>
      <c r="B198" s="197" t="s">
        <v>181</v>
      </c>
      <c r="C198" s="200">
        <f>SUM(C199:C203)</f>
        <v>0</v>
      </c>
    </row>
    <row r="199" customHeight="1" spans="1:3">
      <c r="A199" s="199">
        <v>2013501</v>
      </c>
      <c r="B199" s="202" t="s">
        <v>74</v>
      </c>
      <c r="C199" s="200">
        <v>0</v>
      </c>
    </row>
    <row r="200" customHeight="1" spans="1:3">
      <c r="A200" s="199">
        <v>2013502</v>
      </c>
      <c r="B200" s="202" t="s">
        <v>75</v>
      </c>
      <c r="C200" s="204">
        <v>0</v>
      </c>
    </row>
    <row r="201" customHeight="1" spans="1:3">
      <c r="A201" s="199">
        <v>2013503</v>
      </c>
      <c r="B201" s="202" t="s">
        <v>76</v>
      </c>
      <c r="C201" s="204">
        <v>0</v>
      </c>
    </row>
    <row r="202" customHeight="1" spans="1:3">
      <c r="A202" s="199">
        <v>2013550</v>
      </c>
      <c r="B202" s="202" t="s">
        <v>83</v>
      </c>
      <c r="C202" s="204">
        <v>0</v>
      </c>
    </row>
    <row r="203" customHeight="1" spans="1:3">
      <c r="A203" s="199">
        <v>2013599</v>
      </c>
      <c r="B203" s="202" t="s">
        <v>182</v>
      </c>
      <c r="C203" s="200">
        <v>0</v>
      </c>
    </row>
    <row r="204" customHeight="1" spans="1:3">
      <c r="A204" s="199">
        <v>20136</v>
      </c>
      <c r="B204" s="197" t="s">
        <v>183</v>
      </c>
      <c r="C204" s="176">
        <f>SUM(C205:C209)</f>
        <v>462</v>
      </c>
    </row>
    <row r="205" customHeight="1" spans="1:3">
      <c r="A205" s="199">
        <v>2013601</v>
      </c>
      <c r="B205" s="202" t="s">
        <v>74</v>
      </c>
      <c r="C205" s="176">
        <v>274</v>
      </c>
    </row>
    <row r="206" customHeight="1" spans="1:3">
      <c r="A206" s="199">
        <v>2013602</v>
      </c>
      <c r="B206" s="202" t="s">
        <v>75</v>
      </c>
      <c r="C206" s="176">
        <v>0</v>
      </c>
    </row>
    <row r="207" customHeight="1" spans="1:3">
      <c r="A207" s="199">
        <v>2013603</v>
      </c>
      <c r="B207" s="202" t="s">
        <v>76</v>
      </c>
      <c r="C207" s="176">
        <v>0</v>
      </c>
    </row>
    <row r="208" customHeight="1" spans="1:3">
      <c r="A208" s="199">
        <v>2013650</v>
      </c>
      <c r="B208" s="202" t="s">
        <v>83</v>
      </c>
      <c r="C208" s="176">
        <v>0</v>
      </c>
    </row>
    <row r="209" customHeight="1" spans="1:3">
      <c r="A209" s="199">
        <v>2013699</v>
      </c>
      <c r="B209" s="202" t="s">
        <v>184</v>
      </c>
      <c r="C209" s="200">
        <v>188</v>
      </c>
    </row>
    <row r="210" customHeight="1" spans="1:3">
      <c r="A210" s="199">
        <v>20137</v>
      </c>
      <c r="B210" s="197" t="s">
        <v>185</v>
      </c>
      <c r="C210" s="205">
        <v>0</v>
      </c>
    </row>
    <row r="211" customHeight="1" spans="1:3">
      <c r="A211" s="199">
        <v>2013701</v>
      </c>
      <c r="B211" s="202" t="s">
        <v>74</v>
      </c>
      <c r="C211" s="205">
        <v>0</v>
      </c>
    </row>
    <row r="212" customHeight="1" spans="1:3">
      <c r="A212" s="199">
        <v>2013702</v>
      </c>
      <c r="B212" s="202" t="s">
        <v>75</v>
      </c>
      <c r="C212" s="204">
        <v>0</v>
      </c>
    </row>
    <row r="213" customHeight="1" spans="1:3">
      <c r="A213" s="199">
        <v>2013703</v>
      </c>
      <c r="B213" s="202" t="s">
        <v>76</v>
      </c>
      <c r="C213" s="204">
        <v>0</v>
      </c>
    </row>
    <row r="214" customHeight="1" spans="1:3">
      <c r="A214" s="199">
        <v>2013704</v>
      </c>
      <c r="B214" s="202" t="s">
        <v>186</v>
      </c>
      <c r="C214" s="204">
        <v>0</v>
      </c>
    </row>
    <row r="215" customHeight="1" spans="1:3">
      <c r="A215" s="199">
        <v>2013750</v>
      </c>
      <c r="B215" s="202" t="s">
        <v>83</v>
      </c>
      <c r="C215" s="204">
        <v>0</v>
      </c>
    </row>
    <row r="216" customHeight="1" spans="1:3">
      <c r="A216" s="199">
        <v>2013799</v>
      </c>
      <c r="B216" s="202" t="s">
        <v>187</v>
      </c>
      <c r="C216" s="200">
        <v>0</v>
      </c>
    </row>
    <row r="217" customHeight="1" spans="1:3">
      <c r="A217" s="199">
        <v>20138</v>
      </c>
      <c r="B217" s="197" t="s">
        <v>188</v>
      </c>
      <c r="C217" s="176">
        <f>SUM(C218:C231)</f>
        <v>1569</v>
      </c>
    </row>
    <row r="218" customHeight="1" spans="1:3">
      <c r="A218" s="199">
        <v>2013801</v>
      </c>
      <c r="B218" s="202" t="s">
        <v>74</v>
      </c>
      <c r="C218" s="176">
        <v>1123</v>
      </c>
    </row>
    <row r="219" customHeight="1" spans="1:3">
      <c r="A219" s="199">
        <v>2013802</v>
      </c>
      <c r="B219" s="202" t="s">
        <v>75</v>
      </c>
      <c r="C219" s="176">
        <v>0</v>
      </c>
    </row>
    <row r="220" customHeight="1" spans="1:3">
      <c r="A220" s="199">
        <v>2013803</v>
      </c>
      <c r="B220" s="202" t="s">
        <v>76</v>
      </c>
      <c r="C220" s="176">
        <v>0</v>
      </c>
    </row>
    <row r="221" customHeight="1" spans="1:3">
      <c r="A221" s="199">
        <v>2013804</v>
      </c>
      <c r="B221" s="202" t="s">
        <v>189</v>
      </c>
      <c r="C221" s="176">
        <v>142</v>
      </c>
    </row>
    <row r="222" customHeight="1" spans="1:3">
      <c r="A222" s="199">
        <v>2013805</v>
      </c>
      <c r="B222" s="202" t="s">
        <v>190</v>
      </c>
      <c r="C222" s="176">
        <v>0</v>
      </c>
    </row>
    <row r="223" customHeight="1" spans="1:3">
      <c r="A223" s="199">
        <v>2013808</v>
      </c>
      <c r="B223" s="202" t="s">
        <v>115</v>
      </c>
      <c r="C223" s="176">
        <v>0</v>
      </c>
    </row>
    <row r="224" customHeight="1" spans="1:3">
      <c r="A224" s="199">
        <v>2013810</v>
      </c>
      <c r="B224" s="202" t="s">
        <v>191</v>
      </c>
      <c r="C224" s="176">
        <v>4</v>
      </c>
    </row>
    <row r="225" customHeight="1" spans="1:3">
      <c r="A225" s="199">
        <v>2013812</v>
      </c>
      <c r="B225" s="202" t="s">
        <v>192</v>
      </c>
      <c r="C225" s="176">
        <v>2</v>
      </c>
    </row>
    <row r="226" customHeight="1" spans="1:3">
      <c r="A226" s="199">
        <v>2013813</v>
      </c>
      <c r="B226" s="202" t="s">
        <v>193</v>
      </c>
      <c r="C226" s="176">
        <v>0</v>
      </c>
    </row>
    <row r="227" customHeight="1" spans="1:3">
      <c r="A227" s="199">
        <v>2013814</v>
      </c>
      <c r="B227" s="202" t="s">
        <v>194</v>
      </c>
      <c r="C227" s="176">
        <v>0</v>
      </c>
    </row>
    <row r="228" customHeight="1" spans="1:3">
      <c r="A228" s="199">
        <v>2013815</v>
      </c>
      <c r="B228" s="202" t="s">
        <v>195</v>
      </c>
      <c r="C228" s="176">
        <v>0</v>
      </c>
    </row>
    <row r="229" customHeight="1" spans="1:3">
      <c r="A229" s="199">
        <v>2013816</v>
      </c>
      <c r="B229" s="202" t="s">
        <v>196</v>
      </c>
      <c r="C229" s="176">
        <v>213</v>
      </c>
    </row>
    <row r="230" customHeight="1" spans="1:3">
      <c r="A230" s="199">
        <v>2013850</v>
      </c>
      <c r="B230" s="202" t="s">
        <v>83</v>
      </c>
      <c r="C230" s="176">
        <v>0</v>
      </c>
    </row>
    <row r="231" customHeight="1" spans="1:3">
      <c r="A231" s="199">
        <v>2013899</v>
      </c>
      <c r="B231" s="202" t="s">
        <v>197</v>
      </c>
      <c r="C231" s="200">
        <v>85</v>
      </c>
    </row>
    <row r="232" customHeight="1" spans="1:3">
      <c r="A232" s="199">
        <v>20199</v>
      </c>
      <c r="B232" s="197" t="s">
        <v>198</v>
      </c>
      <c r="C232" s="200">
        <f>SUM(C233:C234)</f>
        <v>9992</v>
      </c>
    </row>
    <row r="233" customHeight="1" spans="1:3">
      <c r="A233" s="199">
        <v>2019901</v>
      </c>
      <c r="B233" s="202" t="s">
        <v>199</v>
      </c>
      <c r="C233" s="176">
        <v>0</v>
      </c>
    </row>
    <row r="234" customHeight="1" spans="1:3">
      <c r="A234" s="199">
        <v>2019999</v>
      </c>
      <c r="B234" s="202" t="s">
        <v>200</v>
      </c>
      <c r="C234" s="200">
        <v>9992</v>
      </c>
    </row>
    <row r="235" customHeight="1" spans="1:3">
      <c r="A235" s="199">
        <v>202</v>
      </c>
      <c r="B235" s="197" t="s">
        <v>201</v>
      </c>
      <c r="C235" s="200">
        <v>0</v>
      </c>
    </row>
    <row r="236" customHeight="1" spans="1:3">
      <c r="A236" s="199">
        <v>20201</v>
      </c>
      <c r="B236" s="197" t="s">
        <v>202</v>
      </c>
      <c r="C236" s="200">
        <v>0</v>
      </c>
    </row>
    <row r="237" customHeight="1" spans="1:3">
      <c r="A237" s="199">
        <v>2020101</v>
      </c>
      <c r="B237" s="202" t="s">
        <v>74</v>
      </c>
      <c r="C237" s="200">
        <v>0</v>
      </c>
    </row>
    <row r="238" customHeight="1" spans="1:3">
      <c r="A238" s="199">
        <v>2020102</v>
      </c>
      <c r="B238" s="202" t="s">
        <v>75</v>
      </c>
      <c r="C238" s="200">
        <v>0</v>
      </c>
    </row>
    <row r="239" customHeight="1" spans="1:3">
      <c r="A239" s="199">
        <v>2020103</v>
      </c>
      <c r="B239" s="202" t="s">
        <v>76</v>
      </c>
      <c r="C239" s="200">
        <v>0</v>
      </c>
    </row>
    <row r="240" customHeight="1" spans="1:3">
      <c r="A240" s="199">
        <v>2020104</v>
      </c>
      <c r="B240" s="202" t="s">
        <v>169</v>
      </c>
      <c r="C240" s="176">
        <v>0</v>
      </c>
    </row>
    <row r="241" customHeight="1" spans="1:3">
      <c r="A241" s="199">
        <v>2020150</v>
      </c>
      <c r="B241" s="202" t="s">
        <v>83</v>
      </c>
      <c r="C241" s="176">
        <v>0</v>
      </c>
    </row>
    <row r="242" customHeight="1" spans="1:3">
      <c r="A242" s="199">
        <v>2020199</v>
      </c>
      <c r="B242" s="202" t="s">
        <v>203</v>
      </c>
      <c r="C242" s="176">
        <v>0</v>
      </c>
    </row>
    <row r="243" customHeight="1" spans="1:3">
      <c r="A243" s="199">
        <v>20202</v>
      </c>
      <c r="B243" s="197" t="s">
        <v>204</v>
      </c>
      <c r="C243" s="176">
        <v>0</v>
      </c>
    </row>
    <row r="244" customHeight="1" spans="1:3">
      <c r="A244" s="199">
        <v>2020201</v>
      </c>
      <c r="B244" s="202" t="s">
        <v>205</v>
      </c>
      <c r="C244" s="176">
        <v>0</v>
      </c>
    </row>
    <row r="245" customHeight="1" spans="1:3">
      <c r="A245" s="199">
        <v>2020202</v>
      </c>
      <c r="B245" s="202" t="s">
        <v>206</v>
      </c>
      <c r="C245" s="176">
        <v>0</v>
      </c>
    </row>
    <row r="246" customHeight="1" spans="1:3">
      <c r="A246" s="199">
        <v>20203</v>
      </c>
      <c r="B246" s="197" t="s">
        <v>207</v>
      </c>
      <c r="C246" s="176">
        <v>0</v>
      </c>
    </row>
    <row r="247" customHeight="1" spans="1:3">
      <c r="A247" s="199">
        <v>2020304</v>
      </c>
      <c r="B247" s="202" t="s">
        <v>208</v>
      </c>
      <c r="C247" s="176">
        <v>0</v>
      </c>
    </row>
    <row r="248" customHeight="1" spans="1:3">
      <c r="A248" s="199">
        <v>2020306</v>
      </c>
      <c r="B248" s="202" t="s">
        <v>209</v>
      </c>
      <c r="C248" s="176">
        <v>0</v>
      </c>
    </row>
    <row r="249" customHeight="1" spans="1:3">
      <c r="A249" s="199">
        <v>20204</v>
      </c>
      <c r="B249" s="197" t="s">
        <v>210</v>
      </c>
      <c r="C249" s="176">
        <v>0</v>
      </c>
    </row>
    <row r="250" customHeight="1" spans="1:3">
      <c r="A250" s="199">
        <v>2020401</v>
      </c>
      <c r="B250" s="202" t="s">
        <v>211</v>
      </c>
      <c r="C250" s="200">
        <v>0</v>
      </c>
    </row>
    <row r="251" customHeight="1" spans="1:3">
      <c r="A251" s="199">
        <v>2020402</v>
      </c>
      <c r="B251" s="202" t="s">
        <v>212</v>
      </c>
      <c r="C251" s="200">
        <v>0</v>
      </c>
    </row>
    <row r="252" customHeight="1" spans="1:3">
      <c r="A252" s="199">
        <v>2020403</v>
      </c>
      <c r="B252" s="202" t="s">
        <v>213</v>
      </c>
      <c r="C252" s="200">
        <v>0</v>
      </c>
    </row>
    <row r="253" customHeight="1" spans="1:3">
      <c r="A253" s="199">
        <v>2020404</v>
      </c>
      <c r="B253" s="202" t="s">
        <v>214</v>
      </c>
      <c r="C253" s="200">
        <v>0</v>
      </c>
    </row>
    <row r="254" customHeight="1" spans="1:3">
      <c r="A254" s="199">
        <v>2020499</v>
      </c>
      <c r="B254" s="202" t="s">
        <v>215</v>
      </c>
      <c r="C254" s="200">
        <v>0</v>
      </c>
    </row>
    <row r="255" customHeight="1" spans="1:3">
      <c r="A255" s="199">
        <v>20205</v>
      </c>
      <c r="B255" s="197" t="s">
        <v>216</v>
      </c>
      <c r="C255" s="176">
        <v>0</v>
      </c>
    </row>
    <row r="256" customHeight="1" spans="1:3">
      <c r="A256" s="199">
        <v>2020503</v>
      </c>
      <c r="B256" s="202" t="s">
        <v>217</v>
      </c>
      <c r="C256" s="176">
        <v>0</v>
      </c>
    </row>
    <row r="257" customHeight="1" spans="1:3">
      <c r="A257" s="199">
        <v>2020504</v>
      </c>
      <c r="B257" s="202" t="s">
        <v>218</v>
      </c>
      <c r="C257" s="176">
        <v>0</v>
      </c>
    </row>
    <row r="258" customHeight="1" spans="1:3">
      <c r="A258" s="199">
        <v>2020505</v>
      </c>
      <c r="B258" s="202" t="s">
        <v>219</v>
      </c>
      <c r="C258" s="176">
        <v>0</v>
      </c>
    </row>
    <row r="259" customHeight="1" spans="1:3">
      <c r="A259" s="199">
        <v>2020599</v>
      </c>
      <c r="B259" s="202" t="s">
        <v>220</v>
      </c>
      <c r="C259" s="176">
        <v>0</v>
      </c>
    </row>
    <row r="260" customHeight="1" spans="1:3">
      <c r="A260" s="199">
        <v>20206</v>
      </c>
      <c r="B260" s="197" t="s">
        <v>221</v>
      </c>
      <c r="C260" s="176">
        <v>0</v>
      </c>
    </row>
    <row r="261" customHeight="1" spans="1:3">
      <c r="A261" s="199">
        <v>2020601</v>
      </c>
      <c r="B261" s="202" t="s">
        <v>222</v>
      </c>
      <c r="C261" s="176">
        <v>0</v>
      </c>
    </row>
    <row r="262" customHeight="1" spans="1:3">
      <c r="A262" s="199">
        <v>20207</v>
      </c>
      <c r="B262" s="197" t="s">
        <v>223</v>
      </c>
      <c r="C262" s="176">
        <v>0</v>
      </c>
    </row>
    <row r="263" customHeight="1" spans="1:3">
      <c r="A263" s="199">
        <v>2020701</v>
      </c>
      <c r="B263" s="202" t="s">
        <v>224</v>
      </c>
      <c r="C263" s="176">
        <v>0</v>
      </c>
    </row>
    <row r="264" customHeight="1" spans="1:3">
      <c r="A264" s="199">
        <v>2020702</v>
      </c>
      <c r="B264" s="202" t="s">
        <v>225</v>
      </c>
      <c r="C264" s="176">
        <v>0</v>
      </c>
    </row>
    <row r="265" customHeight="1" spans="1:3">
      <c r="A265" s="199">
        <v>2020703</v>
      </c>
      <c r="B265" s="202" t="s">
        <v>226</v>
      </c>
      <c r="C265" s="200">
        <v>0</v>
      </c>
    </row>
    <row r="266" customHeight="1" spans="1:3">
      <c r="A266" s="199">
        <v>2020799</v>
      </c>
      <c r="B266" s="202" t="s">
        <v>227</v>
      </c>
      <c r="C266" s="200">
        <v>0</v>
      </c>
    </row>
    <row r="267" customHeight="1" spans="1:3">
      <c r="A267" s="199">
        <v>20208</v>
      </c>
      <c r="B267" s="197" t="s">
        <v>228</v>
      </c>
      <c r="C267" s="200">
        <v>0</v>
      </c>
    </row>
    <row r="268" customHeight="1" spans="1:3">
      <c r="A268" s="199">
        <v>2020801</v>
      </c>
      <c r="B268" s="202" t="s">
        <v>74</v>
      </c>
      <c r="C268" s="200">
        <v>0</v>
      </c>
    </row>
    <row r="269" customHeight="1" spans="1:3">
      <c r="A269" s="199">
        <v>2020802</v>
      </c>
      <c r="B269" s="202" t="s">
        <v>75</v>
      </c>
      <c r="C269" s="200">
        <v>0</v>
      </c>
    </row>
    <row r="270" customHeight="1" spans="1:3">
      <c r="A270" s="199">
        <v>2020803</v>
      </c>
      <c r="B270" s="202" t="s">
        <v>76</v>
      </c>
      <c r="C270" s="200">
        <v>0</v>
      </c>
    </row>
    <row r="271" customHeight="1" spans="1:3">
      <c r="A271" s="199">
        <v>2020850</v>
      </c>
      <c r="B271" s="202" t="s">
        <v>83</v>
      </c>
      <c r="C271" s="200">
        <v>0</v>
      </c>
    </row>
    <row r="272" customHeight="1" spans="1:3">
      <c r="A272" s="199">
        <v>2020899</v>
      </c>
      <c r="B272" s="202" t="s">
        <v>229</v>
      </c>
      <c r="C272" s="200">
        <v>0</v>
      </c>
    </row>
    <row r="273" customHeight="1" spans="1:3">
      <c r="A273" s="196">
        <v>20299</v>
      </c>
      <c r="B273" s="197" t="s">
        <v>230</v>
      </c>
      <c r="C273" s="200">
        <v>0</v>
      </c>
    </row>
    <row r="274" customHeight="1" spans="1:3">
      <c r="A274" s="199">
        <v>2029999</v>
      </c>
      <c r="B274" s="202" t="s">
        <v>231</v>
      </c>
      <c r="C274" s="200">
        <v>0</v>
      </c>
    </row>
    <row r="275" customHeight="1" spans="1:3">
      <c r="A275" s="201">
        <v>203</v>
      </c>
      <c r="B275" s="197" t="s">
        <v>232</v>
      </c>
      <c r="C275" s="198">
        <f>C276+C280+C282+C284+C292</f>
        <v>147</v>
      </c>
    </row>
    <row r="276" customHeight="1" spans="1:3">
      <c r="A276" s="199">
        <v>20301</v>
      </c>
      <c r="B276" s="197" t="s">
        <v>233</v>
      </c>
      <c r="C276" s="200">
        <v>0</v>
      </c>
    </row>
    <row r="277" customHeight="1" spans="1:3">
      <c r="A277" s="196">
        <v>2030101</v>
      </c>
      <c r="B277" s="202" t="s">
        <v>234</v>
      </c>
      <c r="C277" s="200">
        <v>0</v>
      </c>
    </row>
    <row r="278" customHeight="1" spans="1:3">
      <c r="A278" s="199">
        <v>2030102</v>
      </c>
      <c r="B278" s="202" t="s">
        <v>235</v>
      </c>
      <c r="C278" s="200">
        <v>0</v>
      </c>
    </row>
    <row r="279" customHeight="1" spans="1:3">
      <c r="A279" s="201">
        <v>2030199</v>
      </c>
      <c r="B279" s="202" t="s">
        <v>236</v>
      </c>
      <c r="C279" s="200">
        <v>0</v>
      </c>
    </row>
    <row r="280" customHeight="1" spans="1:3">
      <c r="A280" s="199">
        <v>20304</v>
      </c>
      <c r="B280" s="197" t="s">
        <v>237</v>
      </c>
      <c r="C280" s="200">
        <v>0</v>
      </c>
    </row>
    <row r="281" customHeight="1" spans="1:3">
      <c r="A281" s="199">
        <v>2030401</v>
      </c>
      <c r="B281" s="202" t="s">
        <v>238</v>
      </c>
      <c r="C281" s="200">
        <v>0</v>
      </c>
    </row>
    <row r="282" customHeight="1" spans="1:3">
      <c r="A282" s="199">
        <v>20305</v>
      </c>
      <c r="B282" s="197" t="s">
        <v>239</v>
      </c>
      <c r="C282" s="200">
        <v>0</v>
      </c>
    </row>
    <row r="283" customHeight="1" spans="1:3">
      <c r="A283" s="199">
        <v>2030501</v>
      </c>
      <c r="B283" s="202" t="s">
        <v>240</v>
      </c>
      <c r="C283" s="200">
        <v>0</v>
      </c>
    </row>
    <row r="284" customHeight="1" spans="1:3">
      <c r="A284" s="196">
        <v>20306</v>
      </c>
      <c r="B284" s="197" t="s">
        <v>241</v>
      </c>
      <c r="C284" s="200">
        <f>SUM(C285:C291)</f>
        <v>147</v>
      </c>
    </row>
    <row r="285" customHeight="1" spans="1:3">
      <c r="A285" s="199">
        <v>2030601</v>
      </c>
      <c r="B285" s="202" t="s">
        <v>242</v>
      </c>
      <c r="C285" s="200">
        <v>22</v>
      </c>
    </row>
    <row r="286" customHeight="1" spans="1:3">
      <c r="A286" s="201">
        <v>2030602</v>
      </c>
      <c r="B286" s="202" t="s">
        <v>243</v>
      </c>
      <c r="C286" s="200">
        <v>0</v>
      </c>
    </row>
    <row r="287" customHeight="1" spans="1:3">
      <c r="A287" s="201">
        <v>2030603</v>
      </c>
      <c r="B287" s="202" t="s">
        <v>244</v>
      </c>
      <c r="C287" s="200">
        <v>0</v>
      </c>
    </row>
    <row r="288" customHeight="1" spans="1:3">
      <c r="A288" s="199">
        <v>2030604</v>
      </c>
      <c r="B288" s="202" t="s">
        <v>245</v>
      </c>
      <c r="C288" s="200">
        <v>0</v>
      </c>
    </row>
    <row r="289" customHeight="1" spans="1:3">
      <c r="A289" s="199">
        <v>2030607</v>
      </c>
      <c r="B289" s="202" t="s">
        <v>246</v>
      </c>
      <c r="C289" s="200">
        <v>125</v>
      </c>
    </row>
    <row r="290" customHeight="1" spans="1:3">
      <c r="A290" s="199">
        <v>2030608</v>
      </c>
      <c r="B290" s="202" t="s">
        <v>247</v>
      </c>
      <c r="C290" s="176">
        <v>0</v>
      </c>
    </row>
    <row r="291" customHeight="1" spans="1:3">
      <c r="A291" s="199">
        <v>2030699</v>
      </c>
      <c r="B291" s="202" t="s">
        <v>248</v>
      </c>
      <c r="C291" s="176">
        <v>0</v>
      </c>
    </row>
    <row r="292" customHeight="1" spans="1:3">
      <c r="A292" s="199">
        <v>20399</v>
      </c>
      <c r="B292" s="197" t="s">
        <v>249</v>
      </c>
      <c r="C292" s="176">
        <v>0</v>
      </c>
    </row>
    <row r="293" customHeight="1" spans="1:3">
      <c r="A293" s="199">
        <v>2039999</v>
      </c>
      <c r="B293" s="202" t="s">
        <v>250</v>
      </c>
      <c r="C293" s="176">
        <v>0</v>
      </c>
    </row>
    <row r="294" customHeight="1" spans="1:3">
      <c r="A294" s="199">
        <v>204</v>
      </c>
      <c r="B294" s="197" t="s">
        <v>251</v>
      </c>
      <c r="C294" s="176">
        <f>SUM(C295,C298,C309,C316,C324,C333,C347,C357,C367,C375,C381)</f>
        <v>1831</v>
      </c>
    </row>
    <row r="295" customHeight="1" spans="1:3">
      <c r="A295" s="199">
        <v>20401</v>
      </c>
      <c r="B295" s="197" t="s">
        <v>252</v>
      </c>
      <c r="C295" s="176">
        <f>SUM(C296:C297)</f>
        <v>88</v>
      </c>
    </row>
    <row r="296" customHeight="1" spans="1:3">
      <c r="A296" s="199">
        <v>2040101</v>
      </c>
      <c r="B296" s="202" t="s">
        <v>253</v>
      </c>
      <c r="C296" s="176">
        <v>0</v>
      </c>
    </row>
    <row r="297" customHeight="1" spans="1:3">
      <c r="A297" s="199">
        <v>2040199</v>
      </c>
      <c r="B297" s="202" t="s">
        <v>254</v>
      </c>
      <c r="C297" s="176">
        <v>88</v>
      </c>
    </row>
    <row r="298" customHeight="1" spans="1:3">
      <c r="A298" s="199">
        <v>20402</v>
      </c>
      <c r="B298" s="197" t="s">
        <v>255</v>
      </c>
      <c r="C298" s="176">
        <f>SUM(C299:C308)</f>
        <v>1005</v>
      </c>
    </row>
    <row r="299" customHeight="1" spans="1:3">
      <c r="A299" s="199">
        <v>2040201</v>
      </c>
      <c r="B299" s="202" t="s">
        <v>74</v>
      </c>
      <c r="C299" s="176">
        <v>66</v>
      </c>
    </row>
    <row r="300" customHeight="1" spans="1:3">
      <c r="A300" s="199">
        <v>2040202</v>
      </c>
      <c r="B300" s="202" t="s">
        <v>75</v>
      </c>
      <c r="C300" s="176">
        <v>88</v>
      </c>
    </row>
    <row r="301" customHeight="1" spans="1:3">
      <c r="A301" s="199">
        <v>2040203</v>
      </c>
      <c r="B301" s="202" t="s">
        <v>76</v>
      </c>
      <c r="C301" s="176">
        <v>0</v>
      </c>
    </row>
    <row r="302" customHeight="1" spans="1:3">
      <c r="A302" s="201">
        <v>2040219</v>
      </c>
      <c r="B302" s="206" t="s">
        <v>115</v>
      </c>
      <c r="C302" s="176">
        <v>227</v>
      </c>
    </row>
    <row r="303" customHeight="1" spans="1:3">
      <c r="A303" s="199">
        <v>2040220</v>
      </c>
      <c r="B303" s="202" t="s">
        <v>256</v>
      </c>
      <c r="C303" s="200">
        <v>0</v>
      </c>
    </row>
    <row r="304" customHeight="1" spans="1:3">
      <c r="A304" s="199">
        <v>2040221</v>
      </c>
      <c r="B304" s="202" t="s">
        <v>257</v>
      </c>
      <c r="C304" s="200">
        <v>0</v>
      </c>
    </row>
    <row r="305" customHeight="1" spans="1:3">
      <c r="A305" s="199">
        <v>2040222</v>
      </c>
      <c r="B305" s="202" t="s">
        <v>258</v>
      </c>
      <c r="C305" s="200">
        <v>0</v>
      </c>
    </row>
    <row r="306" customHeight="1" spans="1:3">
      <c r="A306" s="199">
        <v>2040223</v>
      </c>
      <c r="B306" s="202" t="s">
        <v>259</v>
      </c>
      <c r="C306" s="200">
        <v>0</v>
      </c>
    </row>
    <row r="307" customHeight="1" spans="1:3">
      <c r="A307" s="199">
        <v>2040250</v>
      </c>
      <c r="B307" s="202" t="s">
        <v>83</v>
      </c>
      <c r="C307" s="200">
        <v>0</v>
      </c>
    </row>
    <row r="308" customHeight="1" spans="1:3">
      <c r="A308" s="199">
        <v>2040299</v>
      </c>
      <c r="B308" s="202" t="s">
        <v>260</v>
      </c>
      <c r="C308" s="200">
        <v>624</v>
      </c>
    </row>
    <row r="309" customHeight="1" spans="1:3">
      <c r="A309" s="199">
        <v>20403</v>
      </c>
      <c r="B309" s="197" t="s">
        <v>261</v>
      </c>
      <c r="C309" s="200">
        <f>SUM(C310:C315)</f>
        <v>0</v>
      </c>
    </row>
    <row r="310" customHeight="1" spans="1:3">
      <c r="A310" s="199">
        <v>2040301</v>
      </c>
      <c r="B310" s="202" t="s">
        <v>74</v>
      </c>
      <c r="C310" s="200">
        <v>0</v>
      </c>
    </row>
    <row r="311" customHeight="1" spans="1:3">
      <c r="A311" s="199">
        <v>2040302</v>
      </c>
      <c r="B311" s="202" t="s">
        <v>75</v>
      </c>
      <c r="C311" s="200">
        <v>0</v>
      </c>
    </row>
    <row r="312" customHeight="1" spans="1:3">
      <c r="A312" s="199">
        <v>2040303</v>
      </c>
      <c r="B312" s="202" t="s">
        <v>76</v>
      </c>
      <c r="C312" s="200">
        <v>0</v>
      </c>
    </row>
    <row r="313" customHeight="1" spans="1:3">
      <c r="A313" s="199">
        <v>2040304</v>
      </c>
      <c r="B313" s="202" t="s">
        <v>262</v>
      </c>
      <c r="C313" s="200">
        <v>0</v>
      </c>
    </row>
    <row r="314" customHeight="1" spans="1:3">
      <c r="A314" s="199">
        <v>2040350</v>
      </c>
      <c r="B314" s="202" t="s">
        <v>83</v>
      </c>
      <c r="C314" s="200">
        <v>0</v>
      </c>
    </row>
    <row r="315" customHeight="1" spans="1:3">
      <c r="A315" s="199">
        <v>2040399</v>
      </c>
      <c r="B315" s="202" t="s">
        <v>263</v>
      </c>
      <c r="C315" s="200">
        <v>0</v>
      </c>
    </row>
    <row r="316" customHeight="1" spans="1:3">
      <c r="A316" s="199">
        <v>20404</v>
      </c>
      <c r="B316" s="197" t="s">
        <v>264</v>
      </c>
      <c r="C316" s="200">
        <f>SUM(C317:C323)</f>
        <v>84</v>
      </c>
    </row>
    <row r="317" customHeight="1" spans="1:3">
      <c r="A317" s="199">
        <v>2040401</v>
      </c>
      <c r="B317" s="202" t="s">
        <v>74</v>
      </c>
      <c r="C317" s="200">
        <v>84</v>
      </c>
    </row>
    <row r="318" customHeight="1" spans="1:3">
      <c r="A318" s="199">
        <v>2040402</v>
      </c>
      <c r="B318" s="202" t="s">
        <v>75</v>
      </c>
      <c r="C318" s="200">
        <v>0</v>
      </c>
    </row>
    <row r="319" customHeight="1" spans="1:3">
      <c r="A319" s="199">
        <v>2040403</v>
      </c>
      <c r="B319" s="202" t="s">
        <v>76</v>
      </c>
      <c r="C319" s="200">
        <v>0</v>
      </c>
    </row>
    <row r="320" customHeight="1" spans="1:3">
      <c r="A320" s="199">
        <v>2040409</v>
      </c>
      <c r="B320" s="202" t="s">
        <v>265</v>
      </c>
      <c r="C320" s="200">
        <v>0</v>
      </c>
    </row>
    <row r="321" customHeight="1" spans="1:3">
      <c r="A321" s="199">
        <v>2040410</v>
      </c>
      <c r="B321" s="202" t="s">
        <v>266</v>
      </c>
      <c r="C321" s="200">
        <v>0</v>
      </c>
    </row>
    <row r="322" customHeight="1" spans="1:3">
      <c r="A322" s="199">
        <v>2040450</v>
      </c>
      <c r="B322" s="202" t="s">
        <v>83</v>
      </c>
      <c r="C322" s="200">
        <v>0</v>
      </c>
    </row>
    <row r="323" customHeight="1" spans="1:3">
      <c r="A323" s="199">
        <v>2040499</v>
      </c>
      <c r="B323" s="202" t="s">
        <v>267</v>
      </c>
      <c r="C323" s="200">
        <v>0</v>
      </c>
    </row>
    <row r="324" customHeight="1" spans="1:3">
      <c r="A324" s="199">
        <v>20405</v>
      </c>
      <c r="B324" s="197" t="s">
        <v>268</v>
      </c>
      <c r="C324" s="200">
        <f>SUM(C325:C332)</f>
        <v>130</v>
      </c>
    </row>
    <row r="325" customHeight="1" spans="1:3">
      <c r="A325" s="199">
        <v>2040501</v>
      </c>
      <c r="B325" s="202" t="s">
        <v>74</v>
      </c>
      <c r="C325" s="200">
        <v>130</v>
      </c>
    </row>
    <row r="326" customHeight="1" spans="1:3">
      <c r="A326" s="199">
        <v>2040502</v>
      </c>
      <c r="B326" s="202" t="s">
        <v>75</v>
      </c>
      <c r="C326" s="200">
        <v>0</v>
      </c>
    </row>
    <row r="327" customHeight="1" spans="1:3">
      <c r="A327" s="199">
        <v>2040503</v>
      </c>
      <c r="B327" s="202" t="s">
        <v>76</v>
      </c>
      <c r="C327" s="200">
        <v>0</v>
      </c>
    </row>
    <row r="328" customHeight="1" spans="1:3">
      <c r="A328" s="199">
        <v>2040504</v>
      </c>
      <c r="B328" s="202" t="s">
        <v>269</v>
      </c>
      <c r="C328" s="200">
        <v>0</v>
      </c>
    </row>
    <row r="329" customHeight="1" spans="1:3">
      <c r="A329" s="199">
        <v>2040505</v>
      </c>
      <c r="B329" s="202" t="s">
        <v>270</v>
      </c>
      <c r="C329" s="200">
        <v>0</v>
      </c>
    </row>
    <row r="330" customHeight="1" spans="1:3">
      <c r="A330" s="199">
        <v>2040506</v>
      </c>
      <c r="B330" s="202" t="s">
        <v>271</v>
      </c>
      <c r="C330" s="200">
        <v>0</v>
      </c>
    </row>
    <row r="331" customHeight="1" spans="1:3">
      <c r="A331" s="199">
        <v>2040550</v>
      </c>
      <c r="B331" s="202" t="s">
        <v>83</v>
      </c>
      <c r="C331" s="200">
        <v>0</v>
      </c>
    </row>
    <row r="332" customHeight="1" spans="1:3">
      <c r="A332" s="199">
        <v>2040599</v>
      </c>
      <c r="B332" s="202" t="s">
        <v>272</v>
      </c>
      <c r="C332" s="200">
        <v>0</v>
      </c>
    </row>
    <row r="333" customHeight="1" spans="1:3">
      <c r="A333" s="199">
        <v>20406</v>
      </c>
      <c r="B333" s="197" t="s">
        <v>273</v>
      </c>
      <c r="C333" s="200">
        <f>SUM(C334:C346)</f>
        <v>475</v>
      </c>
    </row>
    <row r="334" customHeight="1" spans="1:3">
      <c r="A334" s="199">
        <v>2040601</v>
      </c>
      <c r="B334" s="202" t="s">
        <v>74</v>
      </c>
      <c r="C334" s="200">
        <v>353</v>
      </c>
    </row>
    <row r="335" customHeight="1" spans="1:3">
      <c r="A335" s="199">
        <v>2040602</v>
      </c>
      <c r="B335" s="202" t="s">
        <v>75</v>
      </c>
      <c r="C335" s="200">
        <v>0</v>
      </c>
    </row>
    <row r="336" customHeight="1" spans="1:3">
      <c r="A336" s="199">
        <v>2040603</v>
      </c>
      <c r="B336" s="202" t="s">
        <v>76</v>
      </c>
      <c r="C336" s="200">
        <v>0</v>
      </c>
    </row>
    <row r="337" customHeight="1" spans="1:3">
      <c r="A337" s="199">
        <v>2040604</v>
      </c>
      <c r="B337" s="202" t="s">
        <v>274</v>
      </c>
      <c r="C337" s="200">
        <v>0</v>
      </c>
    </row>
    <row r="338" customHeight="1" spans="1:3">
      <c r="A338" s="199">
        <v>2040605</v>
      </c>
      <c r="B338" s="202" t="s">
        <v>275</v>
      </c>
      <c r="C338" s="200">
        <v>0</v>
      </c>
    </row>
    <row r="339" customHeight="1" spans="1:3">
      <c r="A339" s="199">
        <v>2040606</v>
      </c>
      <c r="B339" s="202" t="s">
        <v>276</v>
      </c>
      <c r="C339" s="176">
        <v>0</v>
      </c>
    </row>
    <row r="340" customHeight="1" spans="1:3">
      <c r="A340" s="199">
        <v>2040607</v>
      </c>
      <c r="B340" s="202" t="s">
        <v>277</v>
      </c>
      <c r="C340" s="200">
        <v>0</v>
      </c>
    </row>
    <row r="341" customHeight="1" spans="1:3">
      <c r="A341" s="199">
        <v>2040608</v>
      </c>
      <c r="B341" s="202" t="s">
        <v>278</v>
      </c>
      <c r="C341" s="200">
        <v>0</v>
      </c>
    </row>
    <row r="342" customHeight="1" spans="1:3">
      <c r="A342" s="199">
        <v>2040610</v>
      </c>
      <c r="B342" s="202" t="s">
        <v>279</v>
      </c>
      <c r="C342" s="176">
        <v>0</v>
      </c>
    </row>
    <row r="343" customHeight="1" spans="1:3">
      <c r="A343" s="199">
        <v>2040612</v>
      </c>
      <c r="B343" s="202" t="s">
        <v>280</v>
      </c>
      <c r="C343" s="200">
        <v>19</v>
      </c>
    </row>
    <row r="344" customHeight="1" spans="1:3">
      <c r="A344" s="199">
        <v>2040613</v>
      </c>
      <c r="B344" s="202" t="s">
        <v>115</v>
      </c>
      <c r="C344" s="200">
        <v>0</v>
      </c>
    </row>
    <row r="345" customHeight="1" spans="1:3">
      <c r="A345" s="199">
        <v>2040650</v>
      </c>
      <c r="B345" s="202" t="s">
        <v>83</v>
      </c>
      <c r="C345" s="200">
        <v>0</v>
      </c>
    </row>
    <row r="346" customHeight="1" spans="1:3">
      <c r="A346" s="199">
        <v>2040699</v>
      </c>
      <c r="B346" s="202" t="s">
        <v>281</v>
      </c>
      <c r="C346" s="200">
        <v>103</v>
      </c>
    </row>
    <row r="347" customHeight="1" spans="1:3">
      <c r="A347" s="199">
        <v>20407</v>
      </c>
      <c r="B347" s="197" t="s">
        <v>282</v>
      </c>
      <c r="C347" s="176">
        <f>SUM(C348:C356)</f>
        <v>0</v>
      </c>
    </row>
    <row r="348" customHeight="1" spans="1:3">
      <c r="A348" s="199">
        <v>2040701</v>
      </c>
      <c r="B348" s="202" t="s">
        <v>74</v>
      </c>
      <c r="C348" s="176">
        <v>0</v>
      </c>
    </row>
    <row r="349" customHeight="1" spans="1:3">
      <c r="A349" s="199">
        <v>2040702</v>
      </c>
      <c r="B349" s="202" t="s">
        <v>75</v>
      </c>
      <c r="C349" s="176">
        <v>0</v>
      </c>
    </row>
    <row r="350" customHeight="1" spans="1:3">
      <c r="A350" s="199">
        <v>2040703</v>
      </c>
      <c r="B350" s="202" t="s">
        <v>76</v>
      </c>
      <c r="C350" s="176">
        <v>0</v>
      </c>
    </row>
    <row r="351" customHeight="1" spans="1:3">
      <c r="A351" s="199">
        <v>2040704</v>
      </c>
      <c r="B351" s="202" t="s">
        <v>283</v>
      </c>
      <c r="C351" s="176">
        <v>0</v>
      </c>
    </row>
    <row r="352" customHeight="1" spans="1:3">
      <c r="A352" s="199">
        <v>2040705</v>
      </c>
      <c r="B352" s="202" t="s">
        <v>284</v>
      </c>
      <c r="C352" s="176">
        <v>0</v>
      </c>
    </row>
    <row r="353" customHeight="1" spans="1:3">
      <c r="A353" s="199">
        <v>2040706</v>
      </c>
      <c r="B353" s="202" t="s">
        <v>285</v>
      </c>
      <c r="C353" s="200">
        <v>0</v>
      </c>
    </row>
    <row r="354" customHeight="1" spans="1:3">
      <c r="A354" s="199">
        <v>2040707</v>
      </c>
      <c r="B354" s="202" t="s">
        <v>115</v>
      </c>
      <c r="C354" s="176">
        <v>0</v>
      </c>
    </row>
    <row r="355" customHeight="1" spans="1:3">
      <c r="A355" s="199">
        <v>2040750</v>
      </c>
      <c r="B355" s="202" t="s">
        <v>83</v>
      </c>
      <c r="C355" s="176">
        <v>0</v>
      </c>
    </row>
    <row r="356" customHeight="1" spans="1:3">
      <c r="A356" s="199">
        <v>2040799</v>
      </c>
      <c r="B356" s="202" t="s">
        <v>286</v>
      </c>
      <c r="C356" s="176">
        <v>0</v>
      </c>
    </row>
    <row r="357" customHeight="1" spans="1:3">
      <c r="A357" s="199">
        <v>20408</v>
      </c>
      <c r="B357" s="197" t="s">
        <v>287</v>
      </c>
      <c r="C357" s="176">
        <v>0</v>
      </c>
    </row>
    <row r="358" customHeight="1" spans="1:3">
      <c r="A358" s="199">
        <v>2040801</v>
      </c>
      <c r="B358" s="202" t="s">
        <v>74</v>
      </c>
      <c r="C358" s="176">
        <v>0</v>
      </c>
    </row>
    <row r="359" customHeight="1" spans="1:3">
      <c r="A359" s="199">
        <v>2040802</v>
      </c>
      <c r="B359" s="202" t="s">
        <v>75</v>
      </c>
      <c r="C359" s="200">
        <v>0</v>
      </c>
    </row>
    <row r="360" customHeight="1" spans="1:3">
      <c r="A360" s="199">
        <v>2040803</v>
      </c>
      <c r="B360" s="202" t="s">
        <v>76</v>
      </c>
      <c r="C360" s="200">
        <v>0</v>
      </c>
    </row>
    <row r="361" customHeight="1" spans="1:3">
      <c r="A361" s="199">
        <v>2040804</v>
      </c>
      <c r="B361" s="202" t="s">
        <v>288</v>
      </c>
      <c r="C361" s="200">
        <v>0</v>
      </c>
    </row>
    <row r="362" customHeight="1" spans="1:3">
      <c r="A362" s="199">
        <v>2040805</v>
      </c>
      <c r="B362" s="202" t="s">
        <v>289</v>
      </c>
      <c r="C362" s="200">
        <v>0</v>
      </c>
    </row>
    <row r="363" customHeight="1" spans="1:3">
      <c r="A363" s="199">
        <v>2040806</v>
      </c>
      <c r="B363" s="202" t="s">
        <v>290</v>
      </c>
      <c r="C363" s="200">
        <v>0</v>
      </c>
    </row>
    <row r="364" customHeight="1" spans="1:3">
      <c r="A364" s="199">
        <v>2040807</v>
      </c>
      <c r="B364" s="202" t="s">
        <v>115</v>
      </c>
      <c r="C364" s="200">
        <v>0</v>
      </c>
    </row>
    <row r="365" customHeight="1" spans="1:3">
      <c r="A365" s="199">
        <v>2040850</v>
      </c>
      <c r="B365" s="202" t="s">
        <v>83</v>
      </c>
      <c r="C365" s="200">
        <v>0</v>
      </c>
    </row>
    <row r="366" customHeight="1" spans="1:3">
      <c r="A366" s="199">
        <v>2040899</v>
      </c>
      <c r="B366" s="202" t="s">
        <v>291</v>
      </c>
      <c r="C366" s="200">
        <v>0</v>
      </c>
    </row>
    <row r="367" customHeight="1" spans="1:3">
      <c r="A367" s="201">
        <v>20409</v>
      </c>
      <c r="B367" s="207" t="s">
        <v>292</v>
      </c>
      <c r="C367" s="200">
        <v>0</v>
      </c>
    </row>
    <row r="368" customHeight="1" spans="1:3">
      <c r="A368" s="199">
        <v>2040901</v>
      </c>
      <c r="B368" s="202" t="s">
        <v>74</v>
      </c>
      <c r="C368" s="200">
        <v>0</v>
      </c>
    </row>
    <row r="369" customHeight="1" spans="1:3">
      <c r="A369" s="199">
        <v>2040902</v>
      </c>
      <c r="B369" s="202" t="s">
        <v>75</v>
      </c>
      <c r="C369" s="200">
        <v>0</v>
      </c>
    </row>
    <row r="370" customHeight="1" spans="1:3">
      <c r="A370" s="199">
        <v>2040903</v>
      </c>
      <c r="B370" s="202" t="s">
        <v>76</v>
      </c>
      <c r="C370" s="200">
        <v>0</v>
      </c>
    </row>
    <row r="371" customHeight="1" spans="1:3">
      <c r="A371" s="199">
        <v>2040904</v>
      </c>
      <c r="B371" s="202" t="s">
        <v>293</v>
      </c>
      <c r="C371" s="200">
        <v>0</v>
      </c>
    </row>
    <row r="372" customHeight="1" spans="1:3">
      <c r="A372" s="199">
        <v>2040905</v>
      </c>
      <c r="B372" s="202" t="s">
        <v>294</v>
      </c>
      <c r="C372" s="200">
        <v>0</v>
      </c>
    </row>
    <row r="373" customHeight="1" spans="1:3">
      <c r="A373" s="199">
        <v>2040950</v>
      </c>
      <c r="B373" s="202" t="s">
        <v>83</v>
      </c>
      <c r="C373" s="200">
        <v>0</v>
      </c>
    </row>
    <row r="374" customHeight="1" spans="1:3">
      <c r="A374" s="199">
        <v>2040999</v>
      </c>
      <c r="B374" s="202" t="s">
        <v>295</v>
      </c>
      <c r="C374" s="200">
        <v>0</v>
      </c>
    </row>
    <row r="375" customHeight="1" spans="1:3">
      <c r="A375" s="199">
        <v>20410</v>
      </c>
      <c r="B375" s="197" t="s">
        <v>296</v>
      </c>
      <c r="C375" s="200">
        <v>0</v>
      </c>
    </row>
    <row r="376" customHeight="1" spans="1:3">
      <c r="A376" s="199">
        <v>2041001</v>
      </c>
      <c r="B376" s="202" t="s">
        <v>74</v>
      </c>
      <c r="C376" s="200">
        <v>0</v>
      </c>
    </row>
    <row r="377" customHeight="1" spans="1:3">
      <c r="A377" s="199">
        <v>2041002</v>
      </c>
      <c r="B377" s="202" t="s">
        <v>75</v>
      </c>
      <c r="C377" s="200">
        <v>0</v>
      </c>
    </row>
    <row r="378" customHeight="1" spans="1:3">
      <c r="A378" s="199">
        <v>2041006</v>
      </c>
      <c r="B378" s="202" t="s">
        <v>115</v>
      </c>
      <c r="C378" s="200">
        <v>0</v>
      </c>
    </row>
    <row r="379" customHeight="1" spans="1:3">
      <c r="A379" s="199">
        <v>2041007</v>
      </c>
      <c r="B379" s="202" t="s">
        <v>297</v>
      </c>
      <c r="C379" s="200">
        <v>0</v>
      </c>
    </row>
    <row r="380" customHeight="1" spans="1:3">
      <c r="A380" s="199">
        <v>2041099</v>
      </c>
      <c r="B380" s="202" t="s">
        <v>298</v>
      </c>
      <c r="C380" s="200">
        <v>0</v>
      </c>
    </row>
    <row r="381" customHeight="1" spans="1:3">
      <c r="A381" s="199">
        <v>20499</v>
      </c>
      <c r="B381" s="197" t="s">
        <v>299</v>
      </c>
      <c r="C381" s="200">
        <f>SUM(C382:C383)</f>
        <v>49</v>
      </c>
    </row>
    <row r="382" customHeight="1" spans="1:3">
      <c r="A382" s="199">
        <v>2049902</v>
      </c>
      <c r="B382" s="202" t="s">
        <v>300</v>
      </c>
      <c r="C382" s="200">
        <v>3</v>
      </c>
    </row>
    <row r="383" customHeight="1" spans="1:3">
      <c r="A383" s="199">
        <v>2049999</v>
      </c>
      <c r="B383" s="202" t="s">
        <v>301</v>
      </c>
      <c r="C383" s="200">
        <v>46</v>
      </c>
    </row>
    <row r="384" customHeight="1" spans="1:3">
      <c r="A384" s="199">
        <v>205</v>
      </c>
      <c r="B384" s="197" t="s">
        <v>302</v>
      </c>
      <c r="C384" s="200">
        <f>SUM(C385,C390,C397,C403,C409,C413,C417,C421,C427,C434)</f>
        <v>28464</v>
      </c>
    </row>
    <row r="385" customHeight="1" spans="1:3">
      <c r="A385" s="199">
        <v>20501</v>
      </c>
      <c r="B385" s="197" t="s">
        <v>303</v>
      </c>
      <c r="C385" s="200">
        <f>SUM(C386:C389)</f>
        <v>628</v>
      </c>
    </row>
    <row r="386" customHeight="1" spans="1:3">
      <c r="A386" s="199">
        <v>2050101</v>
      </c>
      <c r="B386" s="202" t="s">
        <v>74</v>
      </c>
      <c r="C386" s="200">
        <v>628</v>
      </c>
    </row>
    <row r="387" customHeight="1" spans="1:3">
      <c r="A387" s="199">
        <v>2050102</v>
      </c>
      <c r="B387" s="202" t="s">
        <v>75</v>
      </c>
      <c r="C387" s="200">
        <v>0</v>
      </c>
    </row>
    <row r="388" customHeight="1" spans="1:3">
      <c r="A388" s="199">
        <v>2050103</v>
      </c>
      <c r="B388" s="202" t="s">
        <v>76</v>
      </c>
      <c r="C388" s="200">
        <v>0</v>
      </c>
    </row>
    <row r="389" customHeight="1" spans="1:3">
      <c r="A389" s="199">
        <v>2050199</v>
      </c>
      <c r="B389" s="202" t="s">
        <v>304</v>
      </c>
      <c r="C389" s="176">
        <v>0</v>
      </c>
    </row>
    <row r="390" customHeight="1" spans="1:3">
      <c r="A390" s="199">
        <v>20502</v>
      </c>
      <c r="B390" s="197" t="s">
        <v>305</v>
      </c>
      <c r="C390" s="176">
        <f>SUM(C391:C396)</f>
        <v>25581</v>
      </c>
    </row>
    <row r="391" customHeight="1" spans="1:3">
      <c r="A391" s="199">
        <v>2050201</v>
      </c>
      <c r="B391" s="202" t="s">
        <v>306</v>
      </c>
      <c r="C391" s="200">
        <v>337</v>
      </c>
    </row>
    <row r="392" customHeight="1" spans="1:3">
      <c r="A392" s="199">
        <v>2050202</v>
      </c>
      <c r="B392" s="202" t="s">
        <v>307</v>
      </c>
      <c r="C392" s="200">
        <v>3963</v>
      </c>
    </row>
    <row r="393" customHeight="1" spans="1:3">
      <c r="A393" s="199">
        <v>2050203</v>
      </c>
      <c r="B393" s="202" t="s">
        <v>308</v>
      </c>
      <c r="C393" s="176">
        <v>3495</v>
      </c>
    </row>
    <row r="394" customHeight="1" spans="1:3">
      <c r="A394" s="199">
        <v>2050204</v>
      </c>
      <c r="B394" s="202" t="s">
        <v>309</v>
      </c>
      <c r="C394" s="176">
        <v>3394</v>
      </c>
    </row>
    <row r="395" customHeight="1" spans="1:3">
      <c r="A395" s="199">
        <v>2050205</v>
      </c>
      <c r="B395" s="202" t="s">
        <v>310</v>
      </c>
      <c r="C395" s="176">
        <v>0</v>
      </c>
    </row>
    <row r="396" customHeight="1" spans="1:3">
      <c r="A396" s="199">
        <v>2050299</v>
      </c>
      <c r="B396" s="202" t="s">
        <v>311</v>
      </c>
      <c r="C396" s="176">
        <v>14392</v>
      </c>
    </row>
    <row r="397" customHeight="1" spans="1:3">
      <c r="A397" s="199">
        <v>20503</v>
      </c>
      <c r="B397" s="197" t="s">
        <v>312</v>
      </c>
      <c r="C397" s="200">
        <f>SUM(C398:C402)</f>
        <v>317</v>
      </c>
    </row>
    <row r="398" customHeight="1" spans="1:3">
      <c r="A398" s="199">
        <v>2050301</v>
      </c>
      <c r="B398" s="202" t="s">
        <v>313</v>
      </c>
      <c r="C398" s="200">
        <v>0</v>
      </c>
    </row>
    <row r="399" customHeight="1" spans="1:3">
      <c r="A399" s="199">
        <v>2050302</v>
      </c>
      <c r="B399" s="202" t="s">
        <v>314</v>
      </c>
      <c r="C399" s="200">
        <v>204</v>
      </c>
    </row>
    <row r="400" customHeight="1" spans="1:3">
      <c r="A400" s="199">
        <v>2050303</v>
      </c>
      <c r="B400" s="202" t="s">
        <v>315</v>
      </c>
      <c r="C400" s="200">
        <v>0</v>
      </c>
    </row>
    <row r="401" customHeight="1" spans="1:3">
      <c r="A401" s="199">
        <v>2050305</v>
      </c>
      <c r="B401" s="202" t="s">
        <v>316</v>
      </c>
      <c r="C401" s="200">
        <v>110</v>
      </c>
    </row>
    <row r="402" customHeight="1" spans="1:3">
      <c r="A402" s="199">
        <v>2050399</v>
      </c>
      <c r="B402" s="202" t="s">
        <v>317</v>
      </c>
      <c r="C402" s="200">
        <v>3</v>
      </c>
    </row>
    <row r="403" customHeight="1" spans="1:3">
      <c r="A403" s="199">
        <v>20504</v>
      </c>
      <c r="B403" s="197" t="s">
        <v>318</v>
      </c>
      <c r="C403" s="200">
        <v>0</v>
      </c>
    </row>
    <row r="404" customHeight="1" spans="1:3">
      <c r="A404" s="199">
        <v>2050401</v>
      </c>
      <c r="B404" s="202" t="s">
        <v>319</v>
      </c>
      <c r="C404" s="200">
        <v>0</v>
      </c>
    </row>
    <row r="405" customHeight="1" spans="1:3">
      <c r="A405" s="199">
        <v>2050402</v>
      </c>
      <c r="B405" s="202" t="s">
        <v>320</v>
      </c>
      <c r="C405" s="176">
        <v>0</v>
      </c>
    </row>
    <row r="406" customHeight="1" spans="1:3">
      <c r="A406" s="199">
        <v>2050403</v>
      </c>
      <c r="B406" s="202" t="s">
        <v>321</v>
      </c>
      <c r="C406" s="200">
        <v>0</v>
      </c>
    </row>
    <row r="407" customHeight="1" spans="1:3">
      <c r="A407" s="199">
        <v>2050404</v>
      </c>
      <c r="B407" s="202" t="s">
        <v>322</v>
      </c>
      <c r="C407" s="200">
        <v>0</v>
      </c>
    </row>
    <row r="408" customHeight="1" spans="1:3">
      <c r="A408" s="199">
        <v>2050499</v>
      </c>
      <c r="B408" s="202" t="s">
        <v>323</v>
      </c>
      <c r="C408" s="200">
        <v>0</v>
      </c>
    </row>
    <row r="409" customHeight="1" spans="1:3">
      <c r="A409" s="199">
        <v>20505</v>
      </c>
      <c r="B409" s="197" t="s">
        <v>324</v>
      </c>
      <c r="C409" s="200">
        <v>0</v>
      </c>
    </row>
    <row r="410" customHeight="1" spans="1:3">
      <c r="A410" s="199">
        <v>2050501</v>
      </c>
      <c r="B410" s="202" t="s">
        <v>325</v>
      </c>
      <c r="C410" s="200">
        <v>0</v>
      </c>
    </row>
    <row r="411" customHeight="1" spans="1:3">
      <c r="A411" s="199">
        <v>2050502</v>
      </c>
      <c r="B411" s="202" t="s">
        <v>326</v>
      </c>
      <c r="C411" s="200">
        <v>0</v>
      </c>
    </row>
    <row r="412" customHeight="1" spans="1:3">
      <c r="A412" s="199">
        <v>2050599</v>
      </c>
      <c r="B412" s="202" t="s">
        <v>327</v>
      </c>
      <c r="C412" s="200">
        <v>0</v>
      </c>
    </row>
    <row r="413" customHeight="1" spans="1:3">
      <c r="A413" s="199">
        <v>20506</v>
      </c>
      <c r="B413" s="197" t="s">
        <v>328</v>
      </c>
      <c r="C413" s="200">
        <v>0</v>
      </c>
    </row>
    <row r="414" customHeight="1" spans="1:3">
      <c r="A414" s="199">
        <v>2050601</v>
      </c>
      <c r="B414" s="202" t="s">
        <v>329</v>
      </c>
      <c r="C414" s="176">
        <v>0</v>
      </c>
    </row>
    <row r="415" customHeight="1" spans="1:3">
      <c r="A415" s="199">
        <v>2050602</v>
      </c>
      <c r="B415" s="202" t="s">
        <v>330</v>
      </c>
      <c r="C415" s="176">
        <v>0</v>
      </c>
    </row>
    <row r="416" customHeight="1" spans="1:3">
      <c r="A416" s="199">
        <v>2050699</v>
      </c>
      <c r="B416" s="202" t="s">
        <v>331</v>
      </c>
      <c r="C416" s="200">
        <v>0</v>
      </c>
    </row>
    <row r="417" customHeight="1" spans="1:3">
      <c r="A417" s="199">
        <v>20507</v>
      </c>
      <c r="B417" s="197" t="s">
        <v>332</v>
      </c>
      <c r="C417" s="200">
        <f>SUM(C418:C420)</f>
        <v>17</v>
      </c>
    </row>
    <row r="418" customHeight="1" spans="1:3">
      <c r="A418" s="199">
        <v>2050701</v>
      </c>
      <c r="B418" s="202" t="s">
        <v>333</v>
      </c>
      <c r="C418" s="200">
        <v>0</v>
      </c>
    </row>
    <row r="419" customHeight="1" spans="1:3">
      <c r="A419" s="199">
        <v>2050702</v>
      </c>
      <c r="B419" s="202" t="s">
        <v>334</v>
      </c>
      <c r="C419" s="200">
        <v>17</v>
      </c>
    </row>
    <row r="420" customHeight="1" spans="1:3">
      <c r="A420" s="199">
        <v>2050799</v>
      </c>
      <c r="B420" s="202" t="s">
        <v>335</v>
      </c>
      <c r="C420" s="200">
        <v>0</v>
      </c>
    </row>
    <row r="421" customHeight="1" spans="1:3">
      <c r="A421" s="199">
        <v>20508</v>
      </c>
      <c r="B421" s="197" t="s">
        <v>336</v>
      </c>
      <c r="C421" s="200">
        <v>0</v>
      </c>
    </row>
    <row r="422" customHeight="1" spans="1:3">
      <c r="A422" s="199">
        <v>2050801</v>
      </c>
      <c r="B422" s="202" t="s">
        <v>337</v>
      </c>
      <c r="C422" s="200">
        <v>0</v>
      </c>
    </row>
    <row r="423" customHeight="1" spans="1:3">
      <c r="A423" s="199">
        <v>2050802</v>
      </c>
      <c r="B423" s="202" t="s">
        <v>338</v>
      </c>
      <c r="C423" s="200">
        <v>0</v>
      </c>
    </row>
    <row r="424" customHeight="1" spans="1:3">
      <c r="A424" s="199">
        <v>2050803</v>
      </c>
      <c r="B424" s="202" t="s">
        <v>339</v>
      </c>
      <c r="C424" s="200">
        <v>0</v>
      </c>
    </row>
    <row r="425" customHeight="1" spans="1:3">
      <c r="A425" s="199">
        <v>2050804</v>
      </c>
      <c r="B425" s="202" t="s">
        <v>340</v>
      </c>
      <c r="C425" s="200">
        <v>0</v>
      </c>
    </row>
    <row r="426" customHeight="1" spans="1:3">
      <c r="A426" s="199">
        <v>2050899</v>
      </c>
      <c r="B426" s="202" t="s">
        <v>341</v>
      </c>
      <c r="C426" s="200">
        <v>0</v>
      </c>
    </row>
    <row r="427" customHeight="1" spans="1:3">
      <c r="A427" s="199">
        <v>20509</v>
      </c>
      <c r="B427" s="197" t="s">
        <v>342</v>
      </c>
      <c r="C427" s="200">
        <f>SUM(C428:C433)</f>
        <v>1169</v>
      </c>
    </row>
    <row r="428" customHeight="1" spans="1:3">
      <c r="A428" s="199">
        <v>2050901</v>
      </c>
      <c r="B428" s="202" t="s">
        <v>343</v>
      </c>
      <c r="C428" s="176">
        <v>0</v>
      </c>
    </row>
    <row r="429" customHeight="1" spans="1:3">
      <c r="A429" s="199">
        <v>2050902</v>
      </c>
      <c r="B429" s="202" t="s">
        <v>344</v>
      </c>
      <c r="C429" s="176">
        <v>0</v>
      </c>
    </row>
    <row r="430" customHeight="1" spans="1:3">
      <c r="A430" s="199">
        <v>2050903</v>
      </c>
      <c r="B430" s="202" t="s">
        <v>345</v>
      </c>
      <c r="C430" s="176">
        <v>0</v>
      </c>
    </row>
    <row r="431" customHeight="1" spans="1:3">
      <c r="A431" s="199">
        <v>2050904</v>
      </c>
      <c r="B431" s="202" t="s">
        <v>346</v>
      </c>
      <c r="C431" s="176">
        <v>0</v>
      </c>
    </row>
    <row r="432" customHeight="1" spans="1:3">
      <c r="A432" s="199">
        <v>2050905</v>
      </c>
      <c r="B432" s="202" t="s">
        <v>347</v>
      </c>
      <c r="C432" s="176">
        <v>0</v>
      </c>
    </row>
    <row r="433" customHeight="1" spans="1:3">
      <c r="A433" s="199">
        <v>2050999</v>
      </c>
      <c r="B433" s="202" t="s">
        <v>348</v>
      </c>
      <c r="C433" s="176">
        <v>1169</v>
      </c>
    </row>
    <row r="434" customHeight="1" spans="1:3">
      <c r="A434" s="199">
        <v>20599</v>
      </c>
      <c r="B434" s="197" t="s">
        <v>349</v>
      </c>
      <c r="C434" s="200">
        <f>C435</f>
        <v>752</v>
      </c>
    </row>
    <row r="435" customHeight="1" spans="1:3">
      <c r="A435" s="199">
        <v>2059999</v>
      </c>
      <c r="B435" s="202" t="s">
        <v>350</v>
      </c>
      <c r="C435" s="200">
        <v>752</v>
      </c>
    </row>
    <row r="436" customHeight="1" spans="1:3">
      <c r="A436" s="199">
        <v>206</v>
      </c>
      <c r="B436" s="197" t="s">
        <v>351</v>
      </c>
      <c r="C436" s="200">
        <f>SUM(C437,C442,C451,C457,C462,C467,C472,C479,C483,C487)</f>
        <v>2574</v>
      </c>
    </row>
    <row r="437" customHeight="1" spans="1:3">
      <c r="A437" s="199">
        <v>20601</v>
      </c>
      <c r="B437" s="197" t="s">
        <v>352</v>
      </c>
      <c r="C437" s="200">
        <f>SUM(C438:C441)</f>
        <v>164</v>
      </c>
    </row>
    <row r="438" customHeight="1" spans="1:3">
      <c r="A438" s="199">
        <v>2060101</v>
      </c>
      <c r="B438" s="202" t="s">
        <v>74</v>
      </c>
      <c r="C438" s="200">
        <v>95</v>
      </c>
    </row>
    <row r="439" customHeight="1" spans="1:3">
      <c r="A439" s="199">
        <v>2060102</v>
      </c>
      <c r="B439" s="202" t="s">
        <v>75</v>
      </c>
      <c r="C439" s="200">
        <v>3</v>
      </c>
    </row>
    <row r="440" customHeight="1" spans="1:3">
      <c r="A440" s="199">
        <v>2060103</v>
      </c>
      <c r="B440" s="202" t="s">
        <v>76</v>
      </c>
      <c r="C440" s="200">
        <v>0</v>
      </c>
    </row>
    <row r="441" customHeight="1" spans="1:3">
      <c r="A441" s="199">
        <v>2060199</v>
      </c>
      <c r="B441" s="202" t="s">
        <v>353</v>
      </c>
      <c r="C441" s="176">
        <v>66</v>
      </c>
    </row>
    <row r="442" customHeight="1" spans="1:3">
      <c r="A442" s="199">
        <v>20602</v>
      </c>
      <c r="B442" s="197" t="s">
        <v>354</v>
      </c>
      <c r="C442" s="200">
        <f>SUM(C443:C450)</f>
        <v>46</v>
      </c>
    </row>
    <row r="443" customHeight="1" spans="1:3">
      <c r="A443" s="199">
        <v>2060201</v>
      </c>
      <c r="B443" s="202" t="s">
        <v>355</v>
      </c>
      <c r="C443" s="200">
        <v>3</v>
      </c>
    </row>
    <row r="444" customHeight="1" spans="1:3">
      <c r="A444" s="199">
        <v>2060203</v>
      </c>
      <c r="B444" s="202" t="s">
        <v>356</v>
      </c>
      <c r="C444" s="200">
        <v>0</v>
      </c>
    </row>
    <row r="445" customHeight="1" spans="1:3">
      <c r="A445" s="199">
        <v>2060204</v>
      </c>
      <c r="B445" s="202" t="s">
        <v>357</v>
      </c>
      <c r="C445" s="200">
        <v>0</v>
      </c>
    </row>
    <row r="446" customHeight="1" spans="1:3">
      <c r="A446" s="199">
        <v>2060205</v>
      </c>
      <c r="B446" s="202" t="s">
        <v>358</v>
      </c>
      <c r="C446" s="176">
        <v>0</v>
      </c>
    </row>
    <row r="447" customHeight="1" spans="1:3">
      <c r="A447" s="199">
        <v>2060206</v>
      </c>
      <c r="B447" s="202" t="s">
        <v>359</v>
      </c>
      <c r="C447" s="200">
        <v>0</v>
      </c>
    </row>
    <row r="448" customHeight="1" spans="1:3">
      <c r="A448" s="199">
        <v>2060207</v>
      </c>
      <c r="B448" s="202" t="s">
        <v>360</v>
      </c>
      <c r="C448" s="200">
        <v>0</v>
      </c>
    </row>
    <row r="449" customHeight="1" spans="1:3">
      <c r="A449" s="199">
        <v>2060208</v>
      </c>
      <c r="B449" s="202" t="s">
        <v>361</v>
      </c>
      <c r="C449" s="176">
        <v>0</v>
      </c>
    </row>
    <row r="450" customHeight="1" spans="1:3">
      <c r="A450" s="199">
        <v>2060299</v>
      </c>
      <c r="B450" s="202" t="s">
        <v>362</v>
      </c>
      <c r="C450" s="176">
        <v>43</v>
      </c>
    </row>
    <row r="451" customHeight="1" spans="1:3">
      <c r="A451" s="199">
        <v>20603</v>
      </c>
      <c r="B451" s="197" t="s">
        <v>363</v>
      </c>
      <c r="C451" s="176">
        <v>0</v>
      </c>
    </row>
    <row r="452" customHeight="1" spans="1:3">
      <c r="A452" s="199">
        <v>2060301</v>
      </c>
      <c r="B452" s="202" t="s">
        <v>355</v>
      </c>
      <c r="C452" s="176">
        <v>0</v>
      </c>
    </row>
    <row r="453" customHeight="1" spans="1:3">
      <c r="A453" s="199">
        <v>2060302</v>
      </c>
      <c r="B453" s="202" t="s">
        <v>364</v>
      </c>
      <c r="C453" s="176">
        <v>0</v>
      </c>
    </row>
    <row r="454" customHeight="1" spans="1:3">
      <c r="A454" s="208">
        <v>2060303</v>
      </c>
      <c r="B454" s="209" t="s">
        <v>365</v>
      </c>
      <c r="C454" s="176">
        <v>0</v>
      </c>
    </row>
    <row r="455" customHeight="1" spans="1:3">
      <c r="A455" s="199">
        <v>2060304</v>
      </c>
      <c r="B455" s="202" t="s">
        <v>366</v>
      </c>
      <c r="C455" s="176">
        <v>0</v>
      </c>
    </row>
    <row r="456" customHeight="1" spans="1:3">
      <c r="A456" s="199">
        <v>2060399</v>
      </c>
      <c r="B456" s="202" t="s">
        <v>367</v>
      </c>
      <c r="C456" s="176">
        <v>0</v>
      </c>
    </row>
    <row r="457" customHeight="1" spans="1:3">
      <c r="A457" s="199">
        <v>20604</v>
      </c>
      <c r="B457" s="197" t="s">
        <v>368</v>
      </c>
      <c r="C457" s="176">
        <f>SUM(C458:C461)</f>
        <v>88</v>
      </c>
    </row>
    <row r="458" customHeight="1" spans="1:3">
      <c r="A458" s="199">
        <v>2060401</v>
      </c>
      <c r="B458" s="202" t="s">
        <v>355</v>
      </c>
      <c r="C458" s="176">
        <v>0</v>
      </c>
    </row>
    <row r="459" customHeight="1" spans="1:3">
      <c r="A459" s="199">
        <v>2060404</v>
      </c>
      <c r="B459" s="202" t="s">
        <v>369</v>
      </c>
      <c r="C459" s="176">
        <v>88</v>
      </c>
    </row>
    <row r="460" customHeight="1" spans="1:3">
      <c r="A460" s="199">
        <v>2060405</v>
      </c>
      <c r="B460" s="202" t="s">
        <v>370</v>
      </c>
      <c r="C460" s="176">
        <v>0</v>
      </c>
    </row>
    <row r="461" customHeight="1" spans="1:3">
      <c r="A461" s="199">
        <v>2060499</v>
      </c>
      <c r="B461" s="202" t="s">
        <v>371</v>
      </c>
      <c r="C461" s="176">
        <v>0</v>
      </c>
    </row>
    <row r="462" customHeight="1" spans="1:3">
      <c r="A462" s="199">
        <v>20605</v>
      </c>
      <c r="B462" s="197" t="s">
        <v>372</v>
      </c>
      <c r="C462" s="176">
        <f>SUM(C463:C466)</f>
        <v>77</v>
      </c>
    </row>
    <row r="463" customHeight="1" spans="1:3">
      <c r="A463" s="199">
        <v>2060501</v>
      </c>
      <c r="B463" s="202" t="s">
        <v>355</v>
      </c>
      <c r="C463" s="176">
        <v>75</v>
      </c>
    </row>
    <row r="464" customHeight="1" spans="1:3">
      <c r="A464" s="199">
        <v>2060502</v>
      </c>
      <c r="B464" s="202" t="s">
        <v>373</v>
      </c>
      <c r="C464" s="200">
        <v>0</v>
      </c>
    </row>
    <row r="465" customHeight="1" spans="1:3">
      <c r="A465" s="199">
        <v>2060503</v>
      </c>
      <c r="B465" s="202" t="s">
        <v>374</v>
      </c>
      <c r="C465" s="200">
        <v>0</v>
      </c>
    </row>
    <row r="466" customHeight="1" spans="1:3">
      <c r="A466" s="199">
        <v>2060599</v>
      </c>
      <c r="B466" s="202" t="s">
        <v>375</v>
      </c>
      <c r="C466" s="200">
        <v>2</v>
      </c>
    </row>
    <row r="467" customHeight="1" spans="1:3">
      <c r="A467" s="199">
        <v>20606</v>
      </c>
      <c r="B467" s="197" t="s">
        <v>376</v>
      </c>
      <c r="C467" s="200">
        <v>0</v>
      </c>
    </row>
    <row r="468" customHeight="1" spans="1:3">
      <c r="A468" s="199">
        <v>2060601</v>
      </c>
      <c r="B468" s="202" t="s">
        <v>377</v>
      </c>
      <c r="C468" s="200">
        <v>0</v>
      </c>
    </row>
    <row r="469" customHeight="1" spans="1:3">
      <c r="A469" s="199">
        <v>2060602</v>
      </c>
      <c r="B469" s="202" t="s">
        <v>378</v>
      </c>
      <c r="C469" s="200">
        <v>0</v>
      </c>
    </row>
    <row r="470" customHeight="1" spans="1:3">
      <c r="A470" s="199">
        <v>2060603</v>
      </c>
      <c r="B470" s="202" t="s">
        <v>379</v>
      </c>
      <c r="C470" s="200">
        <v>0</v>
      </c>
    </row>
    <row r="471" customHeight="1" spans="1:3">
      <c r="A471" s="199">
        <v>2060699</v>
      </c>
      <c r="B471" s="202" t="s">
        <v>380</v>
      </c>
      <c r="C471" s="200">
        <v>0</v>
      </c>
    </row>
    <row r="472" customHeight="1" spans="1:3">
      <c r="A472" s="199">
        <v>20607</v>
      </c>
      <c r="B472" s="197" t="s">
        <v>381</v>
      </c>
      <c r="C472" s="200">
        <f>SUM(C473:C478)</f>
        <v>92</v>
      </c>
    </row>
    <row r="473" customHeight="1" spans="1:3">
      <c r="A473" s="199">
        <v>2060701</v>
      </c>
      <c r="B473" s="202" t="s">
        <v>355</v>
      </c>
      <c r="C473" s="200">
        <v>85</v>
      </c>
    </row>
    <row r="474" customHeight="1" spans="1:3">
      <c r="A474" s="199">
        <v>2060702</v>
      </c>
      <c r="B474" s="202" t="s">
        <v>382</v>
      </c>
      <c r="C474" s="200">
        <v>0</v>
      </c>
    </row>
    <row r="475" customHeight="1" spans="1:3">
      <c r="A475" s="199">
        <v>2060703</v>
      </c>
      <c r="B475" s="202" t="s">
        <v>383</v>
      </c>
      <c r="C475" s="200">
        <v>0</v>
      </c>
    </row>
    <row r="476" customHeight="1" spans="1:3">
      <c r="A476" s="199">
        <v>2060704</v>
      </c>
      <c r="B476" s="202" t="s">
        <v>384</v>
      </c>
      <c r="C476" s="200">
        <v>0</v>
      </c>
    </row>
    <row r="477" customHeight="1" spans="1:3">
      <c r="A477" s="199">
        <v>2060705</v>
      </c>
      <c r="B477" s="202" t="s">
        <v>385</v>
      </c>
      <c r="C477" s="200">
        <v>0</v>
      </c>
    </row>
    <row r="478" customHeight="1" spans="1:3">
      <c r="A478" s="199">
        <v>2060799</v>
      </c>
      <c r="B478" s="202" t="s">
        <v>386</v>
      </c>
      <c r="C478" s="200">
        <v>7</v>
      </c>
    </row>
    <row r="479" customHeight="1" spans="1:3">
      <c r="A479" s="199">
        <v>20608</v>
      </c>
      <c r="B479" s="197" t="s">
        <v>387</v>
      </c>
      <c r="C479" s="200">
        <v>0</v>
      </c>
    </row>
    <row r="480" customHeight="1" spans="1:3">
      <c r="A480" s="199">
        <v>2060801</v>
      </c>
      <c r="B480" s="202" t="s">
        <v>388</v>
      </c>
      <c r="C480" s="200">
        <v>0</v>
      </c>
    </row>
    <row r="481" customHeight="1" spans="1:3">
      <c r="A481" s="199">
        <v>2060802</v>
      </c>
      <c r="B481" s="202" t="s">
        <v>389</v>
      </c>
      <c r="C481" s="200">
        <v>0</v>
      </c>
    </row>
    <row r="482" customHeight="1" spans="1:3">
      <c r="A482" s="199">
        <v>2060899</v>
      </c>
      <c r="B482" s="202" t="s">
        <v>390</v>
      </c>
      <c r="C482" s="200">
        <v>0</v>
      </c>
    </row>
    <row r="483" customHeight="1" spans="1:3">
      <c r="A483" s="199">
        <v>20609</v>
      </c>
      <c r="B483" s="197" t="s">
        <v>391</v>
      </c>
      <c r="C483" s="200">
        <v>0</v>
      </c>
    </row>
    <row r="484" customHeight="1" spans="1:3">
      <c r="A484" s="199">
        <v>2060901</v>
      </c>
      <c r="B484" s="202" t="s">
        <v>392</v>
      </c>
      <c r="C484" s="200">
        <v>0</v>
      </c>
    </row>
    <row r="485" customHeight="1" spans="1:3">
      <c r="A485" s="199">
        <v>2060902</v>
      </c>
      <c r="B485" s="202" t="s">
        <v>393</v>
      </c>
      <c r="C485" s="200">
        <v>0</v>
      </c>
    </row>
    <row r="486" customHeight="1" spans="1:3">
      <c r="A486" s="199">
        <v>2060999</v>
      </c>
      <c r="B486" s="202" t="s">
        <v>394</v>
      </c>
      <c r="C486" s="200">
        <v>0</v>
      </c>
    </row>
    <row r="487" customHeight="1" spans="1:3">
      <c r="A487" s="199">
        <v>20699</v>
      </c>
      <c r="B487" s="197" t="s">
        <v>395</v>
      </c>
      <c r="C487" s="176">
        <f>SUM(C488:C491)</f>
        <v>2107</v>
      </c>
    </row>
    <row r="488" customHeight="1" spans="1:3">
      <c r="A488" s="199">
        <v>2069901</v>
      </c>
      <c r="B488" s="202" t="s">
        <v>396</v>
      </c>
      <c r="C488" s="176">
        <v>0</v>
      </c>
    </row>
    <row r="489" customHeight="1" spans="1:3">
      <c r="A489" s="199">
        <v>2069902</v>
      </c>
      <c r="B489" s="202" t="s">
        <v>397</v>
      </c>
      <c r="C489" s="176">
        <v>0</v>
      </c>
    </row>
    <row r="490" customHeight="1" spans="1:3">
      <c r="A490" s="199">
        <v>2069903</v>
      </c>
      <c r="B490" s="202" t="s">
        <v>398</v>
      </c>
      <c r="C490" s="176">
        <v>0</v>
      </c>
    </row>
    <row r="491" customHeight="1" spans="1:3">
      <c r="A491" s="199">
        <v>2069999</v>
      </c>
      <c r="B491" s="202" t="s">
        <v>399</v>
      </c>
      <c r="C491" s="176">
        <v>2107</v>
      </c>
    </row>
    <row r="492" customHeight="1" spans="1:3">
      <c r="A492" s="199">
        <v>207</v>
      </c>
      <c r="B492" s="197" t="s">
        <v>400</v>
      </c>
      <c r="C492" s="200">
        <f>SUM(C493,C509,C517,C528,C537,C545)</f>
        <v>2070</v>
      </c>
    </row>
    <row r="493" customHeight="1" spans="1:3">
      <c r="A493" s="199">
        <v>20701</v>
      </c>
      <c r="B493" s="197" t="s">
        <v>401</v>
      </c>
      <c r="C493" s="176">
        <f>SUM(C494:C508)</f>
        <v>1272</v>
      </c>
    </row>
    <row r="494" customHeight="1" spans="1:3">
      <c r="A494" s="199">
        <v>2070101</v>
      </c>
      <c r="B494" s="202" t="s">
        <v>74</v>
      </c>
      <c r="C494" s="176">
        <v>320</v>
      </c>
    </row>
    <row r="495" customHeight="1" spans="1:3">
      <c r="A495" s="199">
        <v>2070102</v>
      </c>
      <c r="B495" s="202" t="s">
        <v>75</v>
      </c>
      <c r="C495" s="176">
        <v>58</v>
      </c>
    </row>
    <row r="496" customHeight="1" spans="1:3">
      <c r="A496" s="199">
        <v>2070103</v>
      </c>
      <c r="B496" s="202" t="s">
        <v>76</v>
      </c>
      <c r="C496" s="176">
        <v>0</v>
      </c>
    </row>
    <row r="497" customHeight="1" spans="1:3">
      <c r="A497" s="199">
        <v>2070104</v>
      </c>
      <c r="B497" s="202" t="s">
        <v>402</v>
      </c>
      <c r="C497" s="176">
        <v>0</v>
      </c>
    </row>
    <row r="498" customHeight="1" spans="1:3">
      <c r="A498" s="199">
        <v>2070105</v>
      </c>
      <c r="B498" s="202" t="s">
        <v>403</v>
      </c>
      <c r="C498" s="176">
        <v>0</v>
      </c>
    </row>
    <row r="499" customHeight="1" spans="1:3">
      <c r="A499" s="199">
        <v>2070106</v>
      </c>
      <c r="B499" s="202" t="s">
        <v>404</v>
      </c>
      <c r="C499" s="176">
        <v>0</v>
      </c>
    </row>
    <row r="500" customHeight="1" spans="1:3">
      <c r="A500" s="199">
        <v>2070107</v>
      </c>
      <c r="B500" s="202" t="s">
        <v>405</v>
      </c>
      <c r="C500" s="200">
        <v>0</v>
      </c>
    </row>
    <row r="501" customHeight="1" spans="1:3">
      <c r="A501" s="199">
        <v>2070108</v>
      </c>
      <c r="B501" s="202" t="s">
        <v>406</v>
      </c>
      <c r="C501" s="200">
        <v>34</v>
      </c>
    </row>
    <row r="502" customHeight="1" spans="1:3">
      <c r="A502" s="199">
        <v>2070109</v>
      </c>
      <c r="B502" s="202" t="s">
        <v>407</v>
      </c>
      <c r="C502" s="200">
        <v>13</v>
      </c>
    </row>
    <row r="503" customHeight="1" spans="1:3">
      <c r="A503" s="199">
        <v>2070110</v>
      </c>
      <c r="B503" s="202" t="s">
        <v>408</v>
      </c>
      <c r="C503" s="176">
        <v>0</v>
      </c>
    </row>
    <row r="504" customHeight="1" spans="1:3">
      <c r="A504" s="199">
        <v>2070111</v>
      </c>
      <c r="B504" s="202" t="s">
        <v>409</v>
      </c>
      <c r="C504" s="200">
        <v>1</v>
      </c>
    </row>
    <row r="505" customHeight="1" spans="1:3">
      <c r="A505" s="199">
        <v>2070112</v>
      </c>
      <c r="B505" s="202" t="s">
        <v>410</v>
      </c>
      <c r="C505" s="200">
        <v>0</v>
      </c>
    </row>
    <row r="506" customHeight="1" spans="1:3">
      <c r="A506" s="199">
        <v>2070113</v>
      </c>
      <c r="B506" s="202" t="s">
        <v>411</v>
      </c>
      <c r="C506" s="176">
        <v>0</v>
      </c>
    </row>
    <row r="507" customHeight="1" spans="1:3">
      <c r="A507" s="199">
        <v>2070114</v>
      </c>
      <c r="B507" s="202" t="s">
        <v>412</v>
      </c>
      <c r="C507" s="176">
        <v>0</v>
      </c>
    </row>
    <row r="508" customHeight="1" spans="1:3">
      <c r="A508" s="199">
        <v>2070199</v>
      </c>
      <c r="B508" s="202" t="s">
        <v>413</v>
      </c>
      <c r="C508" s="176">
        <v>846</v>
      </c>
    </row>
    <row r="509" customHeight="1" spans="1:3">
      <c r="A509" s="199">
        <v>20702</v>
      </c>
      <c r="B509" s="197" t="s">
        <v>414</v>
      </c>
      <c r="C509" s="176">
        <f>SUM(C510:C516)</f>
        <v>0</v>
      </c>
    </row>
    <row r="510" customHeight="1" spans="1:3">
      <c r="A510" s="199">
        <v>2070201</v>
      </c>
      <c r="B510" s="202" t="s">
        <v>74</v>
      </c>
      <c r="C510" s="176">
        <v>0</v>
      </c>
    </row>
    <row r="511" customHeight="1" spans="1:3">
      <c r="A511" s="199">
        <v>2070202</v>
      </c>
      <c r="B511" s="202" t="s">
        <v>75</v>
      </c>
      <c r="C511" s="176">
        <v>0</v>
      </c>
    </row>
    <row r="512" customHeight="1" spans="1:3">
      <c r="A512" s="199">
        <v>2070203</v>
      </c>
      <c r="B512" s="202" t="s">
        <v>76</v>
      </c>
      <c r="C512" s="176">
        <v>0</v>
      </c>
    </row>
    <row r="513" customHeight="1" spans="1:3">
      <c r="A513" s="199">
        <v>2070204</v>
      </c>
      <c r="B513" s="202" t="s">
        <v>415</v>
      </c>
      <c r="C513" s="176">
        <v>0</v>
      </c>
    </row>
    <row r="514" customHeight="1" spans="1:3">
      <c r="A514" s="199">
        <v>2070205</v>
      </c>
      <c r="B514" s="202" t="s">
        <v>416</v>
      </c>
      <c r="C514" s="176">
        <v>0</v>
      </c>
    </row>
    <row r="515" customHeight="1" spans="1:3">
      <c r="A515" s="199">
        <v>2070206</v>
      </c>
      <c r="B515" s="202" t="s">
        <v>417</v>
      </c>
      <c r="C515" s="176">
        <v>0</v>
      </c>
    </row>
    <row r="516" customHeight="1" spans="1:3">
      <c r="A516" s="199">
        <v>2070299</v>
      </c>
      <c r="B516" s="202" t="s">
        <v>418</v>
      </c>
      <c r="C516" s="176">
        <v>0</v>
      </c>
    </row>
    <row r="517" customHeight="1" spans="1:3">
      <c r="A517" s="199">
        <v>20703</v>
      </c>
      <c r="B517" s="197" t="s">
        <v>419</v>
      </c>
      <c r="C517" s="176">
        <f>SUM(C518:C527)</f>
        <v>191</v>
      </c>
    </row>
    <row r="518" customHeight="1" spans="1:3">
      <c r="A518" s="199">
        <v>2070301</v>
      </c>
      <c r="B518" s="202" t="s">
        <v>74</v>
      </c>
      <c r="C518" s="161">
        <v>0</v>
      </c>
    </row>
    <row r="519" customHeight="1" spans="1:3">
      <c r="A519" s="199">
        <v>2070302</v>
      </c>
      <c r="B519" s="202" t="s">
        <v>75</v>
      </c>
      <c r="C519" s="161">
        <v>0</v>
      </c>
    </row>
    <row r="520" customHeight="1" spans="1:3">
      <c r="A520" s="199">
        <v>2070303</v>
      </c>
      <c r="B520" s="202" t="s">
        <v>76</v>
      </c>
      <c r="C520" s="161">
        <v>0</v>
      </c>
    </row>
    <row r="521" customHeight="1" spans="1:3">
      <c r="A521" s="199">
        <v>2070304</v>
      </c>
      <c r="B521" s="202" t="s">
        <v>420</v>
      </c>
      <c r="C521" s="161">
        <v>0</v>
      </c>
    </row>
    <row r="522" customHeight="1" spans="1:3">
      <c r="A522" s="199">
        <v>2070305</v>
      </c>
      <c r="B522" s="202" t="s">
        <v>421</v>
      </c>
      <c r="C522" s="161">
        <v>0</v>
      </c>
    </row>
    <row r="523" customHeight="1" spans="1:3">
      <c r="A523" s="199">
        <v>2070306</v>
      </c>
      <c r="B523" s="202" t="s">
        <v>422</v>
      </c>
      <c r="C523" s="176">
        <v>0</v>
      </c>
    </row>
    <row r="524" customHeight="1" spans="1:3">
      <c r="A524" s="199">
        <v>2070307</v>
      </c>
      <c r="B524" s="202" t="s">
        <v>423</v>
      </c>
      <c r="C524" s="200">
        <v>0</v>
      </c>
    </row>
    <row r="525" customHeight="1" spans="1:3">
      <c r="A525" s="199">
        <v>2070308</v>
      </c>
      <c r="B525" s="202" t="s">
        <v>424</v>
      </c>
      <c r="C525" s="176">
        <v>188</v>
      </c>
    </row>
    <row r="526" customHeight="1" spans="1:3">
      <c r="A526" s="199">
        <v>2070309</v>
      </c>
      <c r="B526" s="202" t="s">
        <v>425</v>
      </c>
      <c r="C526" s="176">
        <v>0</v>
      </c>
    </row>
    <row r="527" customHeight="1" spans="1:3">
      <c r="A527" s="199">
        <v>2070399</v>
      </c>
      <c r="B527" s="202" t="s">
        <v>426</v>
      </c>
      <c r="C527" s="176">
        <v>3</v>
      </c>
    </row>
    <row r="528" customHeight="1" spans="1:3">
      <c r="A528" s="199">
        <v>20706</v>
      </c>
      <c r="B528" s="197" t="s">
        <v>427</v>
      </c>
      <c r="C528" s="176">
        <f>SUM(C529:C536)</f>
        <v>113</v>
      </c>
    </row>
    <row r="529" customHeight="1" spans="1:3">
      <c r="A529" s="199">
        <v>2070601</v>
      </c>
      <c r="B529" s="202" t="s">
        <v>74</v>
      </c>
      <c r="C529" s="176">
        <v>0</v>
      </c>
    </row>
    <row r="530" customHeight="1" spans="1:3">
      <c r="A530" s="199">
        <v>2070602</v>
      </c>
      <c r="B530" s="202" t="s">
        <v>75</v>
      </c>
      <c r="C530" s="176">
        <v>0</v>
      </c>
    </row>
    <row r="531" customHeight="1" spans="1:3">
      <c r="A531" s="199">
        <v>2070603</v>
      </c>
      <c r="B531" s="202" t="s">
        <v>76</v>
      </c>
      <c r="C531" s="176">
        <v>0</v>
      </c>
    </row>
    <row r="532" customHeight="1" spans="1:3">
      <c r="A532" s="199">
        <v>2070604</v>
      </c>
      <c r="B532" s="202" t="s">
        <v>428</v>
      </c>
      <c r="C532" s="200">
        <v>55</v>
      </c>
    </row>
    <row r="533" customHeight="1" spans="1:3">
      <c r="A533" s="199">
        <v>2070605</v>
      </c>
      <c r="B533" s="202" t="s">
        <v>429</v>
      </c>
      <c r="C533" s="200">
        <v>0</v>
      </c>
    </row>
    <row r="534" customHeight="1" spans="1:3">
      <c r="A534" s="199">
        <v>2070606</v>
      </c>
      <c r="B534" s="202" t="s">
        <v>430</v>
      </c>
      <c r="C534" s="200">
        <v>0</v>
      </c>
    </row>
    <row r="535" customHeight="1" spans="1:3">
      <c r="A535" s="199">
        <v>2070607</v>
      </c>
      <c r="B535" s="202" t="s">
        <v>431</v>
      </c>
      <c r="C535" s="176">
        <v>0</v>
      </c>
    </row>
    <row r="536" customHeight="1" spans="1:3">
      <c r="A536" s="199">
        <v>2070699</v>
      </c>
      <c r="B536" s="202" t="s">
        <v>432</v>
      </c>
      <c r="C536" s="176">
        <v>58</v>
      </c>
    </row>
    <row r="537" customHeight="1" spans="1:3">
      <c r="A537" s="199">
        <v>20708</v>
      </c>
      <c r="B537" s="197" t="s">
        <v>433</v>
      </c>
      <c r="C537" s="176">
        <f>SUM(C538:C544)</f>
        <v>436</v>
      </c>
    </row>
    <row r="538" customHeight="1" spans="1:3">
      <c r="A538" s="199">
        <v>2070801</v>
      </c>
      <c r="B538" s="202" t="s">
        <v>74</v>
      </c>
      <c r="C538" s="176">
        <v>107</v>
      </c>
    </row>
    <row r="539" customHeight="1" spans="1:3">
      <c r="A539" s="199">
        <v>2070802</v>
      </c>
      <c r="B539" s="202" t="s">
        <v>75</v>
      </c>
      <c r="C539" s="176">
        <v>0</v>
      </c>
    </row>
    <row r="540" customHeight="1" spans="1:3">
      <c r="A540" s="199">
        <v>2070803</v>
      </c>
      <c r="B540" s="202" t="s">
        <v>76</v>
      </c>
      <c r="C540" s="176">
        <v>0</v>
      </c>
    </row>
    <row r="541" customHeight="1" spans="1:3">
      <c r="A541" s="199">
        <v>2070806</v>
      </c>
      <c r="B541" s="202" t="s">
        <v>434</v>
      </c>
      <c r="C541" s="161">
        <v>0</v>
      </c>
    </row>
    <row r="542" customHeight="1" spans="1:3">
      <c r="A542" s="199">
        <v>2070807</v>
      </c>
      <c r="B542" s="202" t="s">
        <v>435</v>
      </c>
      <c r="C542" s="176">
        <v>0</v>
      </c>
    </row>
    <row r="543" customHeight="1" spans="1:3">
      <c r="A543" s="199">
        <v>2070808</v>
      </c>
      <c r="B543" s="202" t="s">
        <v>436</v>
      </c>
      <c r="C543" s="200">
        <v>317</v>
      </c>
    </row>
    <row r="544" customHeight="1" spans="1:3">
      <c r="A544" s="199">
        <v>2070899</v>
      </c>
      <c r="B544" s="202" t="s">
        <v>437</v>
      </c>
      <c r="C544" s="200">
        <v>12</v>
      </c>
    </row>
    <row r="545" customHeight="1" spans="1:3">
      <c r="A545" s="199">
        <v>20799</v>
      </c>
      <c r="B545" s="197" t="s">
        <v>438</v>
      </c>
      <c r="C545" s="200">
        <f>SUM(C546:C548)</f>
        <v>58</v>
      </c>
    </row>
    <row r="546" customHeight="1" spans="1:3">
      <c r="A546" s="199">
        <v>2079902</v>
      </c>
      <c r="B546" s="202" t="s">
        <v>439</v>
      </c>
      <c r="C546" s="200">
        <v>0</v>
      </c>
    </row>
    <row r="547" customHeight="1" spans="1:3">
      <c r="A547" s="199">
        <v>2079903</v>
      </c>
      <c r="B547" s="202" t="s">
        <v>440</v>
      </c>
      <c r="C547" s="200">
        <v>0</v>
      </c>
    </row>
    <row r="548" customHeight="1" spans="1:3">
      <c r="A548" s="199">
        <v>2079999</v>
      </c>
      <c r="B548" s="202" t="s">
        <v>441</v>
      </c>
      <c r="C548" s="176">
        <v>58</v>
      </c>
    </row>
    <row r="549" customHeight="1" spans="1:3">
      <c r="A549" s="199">
        <v>208</v>
      </c>
      <c r="B549" s="197" t="s">
        <v>442</v>
      </c>
      <c r="C549" s="176">
        <f>SUM(C550,C569,C577,C579,C588,C592,C602,C611,C618,C626,C635,C640,C643,C646,C649,C652,C655,C659,C663,C671,C674)</f>
        <v>32554</v>
      </c>
    </row>
    <row r="550" customHeight="1" spans="1:3">
      <c r="A550" s="199">
        <v>20801</v>
      </c>
      <c r="B550" s="197" t="s">
        <v>443</v>
      </c>
      <c r="C550" s="176">
        <f>SUM(C551:C568)</f>
        <v>1073</v>
      </c>
    </row>
    <row r="551" customHeight="1" spans="1:3">
      <c r="A551" s="199">
        <v>2080101</v>
      </c>
      <c r="B551" s="202" t="s">
        <v>74</v>
      </c>
      <c r="C551" s="176">
        <v>516</v>
      </c>
    </row>
    <row r="552" customHeight="1" spans="1:3">
      <c r="A552" s="199">
        <v>2080102</v>
      </c>
      <c r="B552" s="202" t="s">
        <v>75</v>
      </c>
      <c r="C552" s="176">
        <v>0</v>
      </c>
    </row>
    <row r="553" customHeight="1" spans="1:3">
      <c r="A553" s="199">
        <v>2080103</v>
      </c>
      <c r="B553" s="202" t="s">
        <v>76</v>
      </c>
      <c r="C553" s="176">
        <v>0</v>
      </c>
    </row>
    <row r="554" customHeight="1" spans="1:3">
      <c r="A554" s="199">
        <v>2080104</v>
      </c>
      <c r="B554" s="202" t="s">
        <v>444</v>
      </c>
      <c r="C554" s="176">
        <v>0</v>
      </c>
    </row>
    <row r="555" customHeight="1" spans="1:3">
      <c r="A555" s="199">
        <v>2080105</v>
      </c>
      <c r="B555" s="202" t="s">
        <v>445</v>
      </c>
      <c r="C555" s="176">
        <v>0</v>
      </c>
    </row>
    <row r="556" customHeight="1" spans="1:3">
      <c r="A556" s="199">
        <v>2080106</v>
      </c>
      <c r="B556" s="202" t="s">
        <v>446</v>
      </c>
      <c r="C556" s="176">
        <v>229</v>
      </c>
    </row>
    <row r="557" customHeight="1" spans="1:3">
      <c r="A557" s="199">
        <v>2080107</v>
      </c>
      <c r="B557" s="202" t="s">
        <v>447</v>
      </c>
      <c r="C557" s="200">
        <v>9</v>
      </c>
    </row>
    <row r="558" customHeight="1" spans="1:3">
      <c r="A558" s="199">
        <v>2080108</v>
      </c>
      <c r="B558" s="202" t="s">
        <v>115</v>
      </c>
      <c r="C558" s="176">
        <v>0</v>
      </c>
    </row>
    <row r="559" customHeight="1" spans="1:3">
      <c r="A559" s="199">
        <v>2080109</v>
      </c>
      <c r="B559" s="202" t="s">
        <v>448</v>
      </c>
      <c r="C559" s="176">
        <v>277</v>
      </c>
    </row>
    <row r="560" customHeight="1" spans="1:3">
      <c r="A560" s="199">
        <v>2080110</v>
      </c>
      <c r="B560" s="202" t="s">
        <v>449</v>
      </c>
      <c r="C560" s="176">
        <v>0</v>
      </c>
    </row>
    <row r="561" customHeight="1" spans="1:3">
      <c r="A561" s="199">
        <v>2080111</v>
      </c>
      <c r="B561" s="202" t="s">
        <v>450</v>
      </c>
      <c r="C561" s="176">
        <v>0</v>
      </c>
    </row>
    <row r="562" customHeight="1" spans="1:3">
      <c r="A562" s="199">
        <v>2080112</v>
      </c>
      <c r="B562" s="202" t="s">
        <v>451</v>
      </c>
      <c r="C562" s="176">
        <v>0</v>
      </c>
    </row>
    <row r="563" customHeight="1" spans="1:3">
      <c r="A563" s="199">
        <v>2080113</v>
      </c>
      <c r="B563" s="202" t="s">
        <v>452</v>
      </c>
      <c r="C563" s="176">
        <v>0</v>
      </c>
    </row>
    <row r="564" customHeight="1" spans="1:3">
      <c r="A564" s="199">
        <v>2080114</v>
      </c>
      <c r="B564" s="202" t="s">
        <v>453</v>
      </c>
      <c r="C564" s="176">
        <v>0</v>
      </c>
    </row>
    <row r="565" customHeight="1" spans="1:3">
      <c r="A565" s="199">
        <v>2080115</v>
      </c>
      <c r="B565" s="202" t="s">
        <v>454</v>
      </c>
      <c r="C565" s="200">
        <v>0</v>
      </c>
    </row>
    <row r="566" customHeight="1" spans="1:3">
      <c r="A566" s="199">
        <v>2080116</v>
      </c>
      <c r="B566" s="202" t="s">
        <v>455</v>
      </c>
      <c r="C566" s="176">
        <v>0</v>
      </c>
    </row>
    <row r="567" customHeight="1" spans="1:3">
      <c r="A567" s="199">
        <v>2080150</v>
      </c>
      <c r="B567" s="202" t="s">
        <v>83</v>
      </c>
      <c r="C567" s="176">
        <v>0</v>
      </c>
    </row>
    <row r="568" customHeight="1" spans="1:3">
      <c r="A568" s="199">
        <v>2080199</v>
      </c>
      <c r="B568" s="202" t="s">
        <v>456</v>
      </c>
      <c r="C568" s="176">
        <v>42</v>
      </c>
    </row>
    <row r="569" customHeight="1" spans="1:3">
      <c r="A569" s="199">
        <v>20802</v>
      </c>
      <c r="B569" s="197" t="s">
        <v>457</v>
      </c>
      <c r="C569" s="176">
        <f>SUM(C570:C576)</f>
        <v>377</v>
      </c>
    </row>
    <row r="570" customHeight="1" spans="1:3">
      <c r="A570" s="199">
        <v>2080201</v>
      </c>
      <c r="B570" s="202" t="s">
        <v>74</v>
      </c>
      <c r="C570" s="176">
        <v>278</v>
      </c>
    </row>
    <row r="571" customHeight="1" spans="1:3">
      <c r="A571" s="199">
        <v>2080202</v>
      </c>
      <c r="B571" s="202" t="s">
        <v>75</v>
      </c>
      <c r="C571" s="176">
        <v>33</v>
      </c>
    </row>
    <row r="572" customHeight="1" spans="1:3">
      <c r="A572" s="199">
        <v>2080203</v>
      </c>
      <c r="B572" s="202" t="s">
        <v>76</v>
      </c>
      <c r="C572" s="200">
        <v>0</v>
      </c>
    </row>
    <row r="573" customHeight="1" spans="1:3">
      <c r="A573" s="199">
        <v>2080206</v>
      </c>
      <c r="B573" s="202" t="s">
        <v>458</v>
      </c>
      <c r="C573" s="176">
        <v>0</v>
      </c>
    </row>
    <row r="574" customHeight="1" spans="1:3">
      <c r="A574" s="199">
        <v>2080207</v>
      </c>
      <c r="B574" s="202" t="s">
        <v>459</v>
      </c>
      <c r="C574" s="176">
        <v>0</v>
      </c>
    </row>
    <row r="575" customHeight="1" spans="1:3">
      <c r="A575" s="199">
        <v>2080208</v>
      </c>
      <c r="B575" s="202" t="s">
        <v>460</v>
      </c>
      <c r="C575" s="176">
        <v>18</v>
      </c>
    </row>
    <row r="576" customHeight="1" spans="1:3">
      <c r="A576" s="199">
        <v>2080299</v>
      </c>
      <c r="B576" s="202" t="s">
        <v>461</v>
      </c>
      <c r="C576" s="176">
        <v>48</v>
      </c>
    </row>
    <row r="577" customHeight="1" spans="1:3">
      <c r="A577" s="199">
        <v>20804</v>
      </c>
      <c r="B577" s="197" t="s">
        <v>462</v>
      </c>
      <c r="C577" s="176">
        <f>C578</f>
        <v>0</v>
      </c>
    </row>
    <row r="578" customHeight="1" spans="1:3">
      <c r="A578" s="199">
        <v>2080402</v>
      </c>
      <c r="B578" s="202" t="s">
        <v>463</v>
      </c>
      <c r="C578" s="176">
        <v>0</v>
      </c>
    </row>
    <row r="579" customHeight="1" spans="1:3">
      <c r="A579" s="199">
        <v>20805</v>
      </c>
      <c r="B579" s="197" t="s">
        <v>464</v>
      </c>
      <c r="C579" s="176">
        <f>SUM(C580:C587)</f>
        <v>13562</v>
      </c>
    </row>
    <row r="580" customHeight="1" spans="1:3">
      <c r="A580" s="199">
        <v>2080501</v>
      </c>
      <c r="B580" s="202" t="s">
        <v>465</v>
      </c>
      <c r="C580" s="200">
        <v>924</v>
      </c>
    </row>
    <row r="581" customHeight="1" spans="1:3">
      <c r="A581" s="199">
        <v>2080502</v>
      </c>
      <c r="B581" s="202" t="s">
        <v>466</v>
      </c>
      <c r="C581" s="176">
        <v>2690</v>
      </c>
    </row>
    <row r="582" customHeight="1" spans="1:3">
      <c r="A582" s="199">
        <v>2080503</v>
      </c>
      <c r="B582" s="202" t="s">
        <v>467</v>
      </c>
      <c r="C582" s="176">
        <v>0</v>
      </c>
    </row>
    <row r="583" customHeight="1" spans="1:3">
      <c r="A583" s="199">
        <v>2080505</v>
      </c>
      <c r="B583" s="202" t="s">
        <v>468</v>
      </c>
      <c r="C583" s="176">
        <v>2839</v>
      </c>
    </row>
    <row r="584" customHeight="1" spans="1:3">
      <c r="A584" s="199">
        <v>2080506</v>
      </c>
      <c r="B584" s="202" t="s">
        <v>469</v>
      </c>
      <c r="C584" s="176">
        <v>0</v>
      </c>
    </row>
    <row r="585" customHeight="1" spans="1:3">
      <c r="A585" s="199">
        <v>2080507</v>
      </c>
      <c r="B585" s="202" t="s">
        <v>470</v>
      </c>
      <c r="C585" s="176">
        <v>6401</v>
      </c>
    </row>
    <row r="586" customHeight="1" spans="1:3">
      <c r="A586" s="199">
        <v>2080508</v>
      </c>
      <c r="B586" s="202" t="s">
        <v>471</v>
      </c>
      <c r="C586" s="176">
        <v>605</v>
      </c>
    </row>
    <row r="587" customHeight="1" spans="1:3">
      <c r="A587" s="199">
        <v>2080599</v>
      </c>
      <c r="B587" s="202" t="s">
        <v>472</v>
      </c>
      <c r="C587" s="176">
        <v>103</v>
      </c>
    </row>
    <row r="588" customHeight="1" spans="1:3">
      <c r="A588" s="199">
        <v>20806</v>
      </c>
      <c r="B588" s="197" t="s">
        <v>473</v>
      </c>
      <c r="C588" s="176">
        <f>SUM(C589:C591)</f>
        <v>0</v>
      </c>
    </row>
    <row r="589" customHeight="1" spans="1:3">
      <c r="A589" s="199">
        <v>2080601</v>
      </c>
      <c r="B589" s="202" t="s">
        <v>474</v>
      </c>
      <c r="C589" s="200">
        <v>0</v>
      </c>
    </row>
    <row r="590" customHeight="1" spans="1:3">
      <c r="A590" s="199">
        <v>2080602</v>
      </c>
      <c r="B590" s="202" t="s">
        <v>475</v>
      </c>
      <c r="C590" s="200">
        <v>0</v>
      </c>
    </row>
    <row r="591" customHeight="1" spans="1:3">
      <c r="A591" s="199">
        <v>2080699</v>
      </c>
      <c r="B591" s="202" t="s">
        <v>476</v>
      </c>
      <c r="C591" s="200">
        <v>0</v>
      </c>
    </row>
    <row r="592" customHeight="1" spans="1:3">
      <c r="A592" s="199">
        <v>20807</v>
      </c>
      <c r="B592" s="197" t="s">
        <v>477</v>
      </c>
      <c r="C592" s="200">
        <f>SUM(C593:C601)</f>
        <v>1370</v>
      </c>
    </row>
    <row r="593" customHeight="1" spans="1:3">
      <c r="A593" s="199">
        <v>2080701</v>
      </c>
      <c r="B593" s="202" t="s">
        <v>478</v>
      </c>
      <c r="C593" s="200">
        <v>0</v>
      </c>
    </row>
    <row r="594" customHeight="1" spans="1:3">
      <c r="A594" s="199">
        <v>2080702</v>
      </c>
      <c r="B594" s="202" t="s">
        <v>479</v>
      </c>
      <c r="C594" s="200">
        <v>0</v>
      </c>
    </row>
    <row r="595" customHeight="1" spans="1:3">
      <c r="A595" s="199">
        <v>2080704</v>
      </c>
      <c r="B595" s="202" t="s">
        <v>480</v>
      </c>
      <c r="C595" s="176">
        <v>0</v>
      </c>
    </row>
    <row r="596" customHeight="1" spans="1:3">
      <c r="A596" s="199">
        <v>2080705</v>
      </c>
      <c r="B596" s="202" t="s">
        <v>481</v>
      </c>
      <c r="C596" s="176">
        <v>0</v>
      </c>
    </row>
    <row r="597" customHeight="1" spans="1:3">
      <c r="A597" s="199">
        <v>2080709</v>
      </c>
      <c r="B597" s="202" t="s">
        <v>482</v>
      </c>
      <c r="C597" s="200">
        <v>0</v>
      </c>
    </row>
    <row r="598" customHeight="1" spans="1:3">
      <c r="A598" s="199">
        <v>2080711</v>
      </c>
      <c r="B598" s="202" t="s">
        <v>483</v>
      </c>
      <c r="C598" s="176">
        <v>0</v>
      </c>
    </row>
    <row r="599" customHeight="1" spans="1:3">
      <c r="A599" s="199">
        <v>2080712</v>
      </c>
      <c r="B599" s="202" t="s">
        <v>484</v>
      </c>
      <c r="C599" s="176">
        <v>0</v>
      </c>
    </row>
    <row r="600" customHeight="1" spans="1:3">
      <c r="A600" s="199">
        <v>2080713</v>
      </c>
      <c r="B600" s="202" t="s">
        <v>485</v>
      </c>
      <c r="C600" s="200">
        <v>0</v>
      </c>
    </row>
    <row r="601" customHeight="1" spans="1:3">
      <c r="A601" s="199">
        <v>2080799</v>
      </c>
      <c r="B601" s="202" t="s">
        <v>486</v>
      </c>
      <c r="C601" s="176">
        <v>1370</v>
      </c>
    </row>
    <row r="602" customHeight="1" spans="1:3">
      <c r="A602" s="199">
        <v>20808</v>
      </c>
      <c r="B602" s="197" t="s">
        <v>487</v>
      </c>
      <c r="C602" s="176">
        <f>SUM(C603:C610)</f>
        <v>1865</v>
      </c>
    </row>
    <row r="603" customHeight="1" spans="1:3">
      <c r="A603" s="199">
        <v>2080801</v>
      </c>
      <c r="B603" s="202" t="s">
        <v>488</v>
      </c>
      <c r="C603" s="200">
        <v>601</v>
      </c>
    </row>
    <row r="604" customHeight="1" spans="1:3">
      <c r="A604" s="199">
        <v>2080802</v>
      </c>
      <c r="B604" s="202" t="s">
        <v>489</v>
      </c>
      <c r="C604" s="200">
        <v>0</v>
      </c>
    </row>
    <row r="605" customHeight="1" spans="1:3">
      <c r="A605" s="199">
        <v>2080803</v>
      </c>
      <c r="B605" s="202" t="s">
        <v>490</v>
      </c>
      <c r="C605" s="200">
        <v>0</v>
      </c>
    </row>
    <row r="606" customHeight="1" spans="1:3">
      <c r="A606" s="199">
        <v>2080805</v>
      </c>
      <c r="B606" s="202" t="s">
        <v>491</v>
      </c>
      <c r="C606" s="200">
        <v>144</v>
      </c>
    </row>
    <row r="607" customHeight="1" spans="1:3">
      <c r="A607" s="196">
        <v>2080806</v>
      </c>
      <c r="B607" s="202" t="s">
        <v>492</v>
      </c>
      <c r="C607" s="200">
        <v>0</v>
      </c>
    </row>
    <row r="608" customHeight="1" spans="1:3">
      <c r="A608" s="199">
        <v>2080807</v>
      </c>
      <c r="B608" s="202" t="s">
        <v>493</v>
      </c>
      <c r="C608" s="176">
        <v>0</v>
      </c>
    </row>
    <row r="609" customHeight="1" spans="1:3">
      <c r="A609" s="201">
        <v>2080808</v>
      </c>
      <c r="B609" s="202" t="s">
        <v>494</v>
      </c>
      <c r="C609" s="200">
        <v>0</v>
      </c>
    </row>
    <row r="610" customHeight="1" spans="1:3">
      <c r="A610" s="199">
        <v>2080899</v>
      </c>
      <c r="B610" s="202" t="s">
        <v>495</v>
      </c>
      <c r="C610" s="176">
        <v>1120</v>
      </c>
    </row>
    <row r="611" customHeight="1" spans="1:3">
      <c r="A611" s="199">
        <v>20809</v>
      </c>
      <c r="B611" s="197" t="s">
        <v>496</v>
      </c>
      <c r="C611" s="176">
        <f>SUM(C612:C617)</f>
        <v>328</v>
      </c>
    </row>
    <row r="612" customHeight="1" spans="1:3">
      <c r="A612" s="196">
        <v>2080901</v>
      </c>
      <c r="B612" s="202" t="s">
        <v>497</v>
      </c>
      <c r="C612" s="200">
        <v>272</v>
      </c>
    </row>
    <row r="613" customHeight="1" spans="1:3">
      <c r="A613" s="199">
        <v>2080902</v>
      </c>
      <c r="B613" s="202" t="s">
        <v>498</v>
      </c>
      <c r="C613" s="200">
        <v>0</v>
      </c>
    </row>
    <row r="614" customHeight="1" spans="1:3">
      <c r="A614" s="201">
        <v>2080903</v>
      </c>
      <c r="B614" s="202" t="s">
        <v>499</v>
      </c>
      <c r="C614" s="176">
        <v>0</v>
      </c>
    </row>
    <row r="615" customHeight="1" spans="1:3">
      <c r="A615" s="199">
        <v>2080904</v>
      </c>
      <c r="B615" s="202" t="s">
        <v>500</v>
      </c>
      <c r="C615" s="176">
        <v>0</v>
      </c>
    </row>
    <row r="616" customHeight="1" spans="1:3">
      <c r="A616" s="199">
        <v>2080905</v>
      </c>
      <c r="B616" s="202" t="s">
        <v>501</v>
      </c>
      <c r="C616" s="200">
        <v>3</v>
      </c>
    </row>
    <row r="617" customHeight="1" spans="1:3">
      <c r="A617" s="199">
        <v>2080999</v>
      </c>
      <c r="B617" s="202" t="s">
        <v>502</v>
      </c>
      <c r="C617" s="200">
        <v>53</v>
      </c>
    </row>
    <row r="618" customHeight="1" spans="1:3">
      <c r="A618" s="199">
        <v>20810</v>
      </c>
      <c r="B618" s="197" t="s">
        <v>503</v>
      </c>
      <c r="C618" s="200">
        <f>SUM(C619:C625)</f>
        <v>695</v>
      </c>
    </row>
    <row r="619" customHeight="1" spans="1:3">
      <c r="A619" s="199">
        <v>2081001</v>
      </c>
      <c r="B619" s="202" t="s">
        <v>504</v>
      </c>
      <c r="C619" s="176">
        <v>66</v>
      </c>
    </row>
    <row r="620" customHeight="1" spans="1:3">
      <c r="A620" s="199">
        <v>2081002</v>
      </c>
      <c r="B620" s="202" t="s">
        <v>505</v>
      </c>
      <c r="C620" s="176">
        <v>0</v>
      </c>
    </row>
    <row r="621" customHeight="1" spans="1:3">
      <c r="A621" s="199">
        <v>2081003</v>
      </c>
      <c r="B621" s="202" t="s">
        <v>506</v>
      </c>
      <c r="C621" s="176">
        <v>0</v>
      </c>
    </row>
    <row r="622" customHeight="1" spans="1:3">
      <c r="A622" s="199">
        <v>2081004</v>
      </c>
      <c r="B622" s="202" t="s">
        <v>507</v>
      </c>
      <c r="C622" s="176">
        <v>629</v>
      </c>
    </row>
    <row r="623" customHeight="1" spans="1:3">
      <c r="A623" s="199">
        <v>2081005</v>
      </c>
      <c r="B623" s="202" t="s">
        <v>508</v>
      </c>
      <c r="C623" s="176">
        <v>0</v>
      </c>
    </row>
    <row r="624" customHeight="1" spans="1:3">
      <c r="A624" s="199">
        <v>2081006</v>
      </c>
      <c r="B624" s="202" t="s">
        <v>509</v>
      </c>
      <c r="C624" s="176">
        <v>0</v>
      </c>
    </row>
    <row r="625" customHeight="1" spans="1:3">
      <c r="A625" s="199">
        <v>2081099</v>
      </c>
      <c r="B625" s="202" t="s">
        <v>510</v>
      </c>
      <c r="C625" s="200">
        <v>0</v>
      </c>
    </row>
    <row r="626" customHeight="1" spans="1:3">
      <c r="A626" s="199">
        <v>20811</v>
      </c>
      <c r="B626" s="197" t="s">
        <v>511</v>
      </c>
      <c r="C626" s="200">
        <f>SUM(C627:C634)</f>
        <v>585</v>
      </c>
    </row>
    <row r="627" customHeight="1" spans="1:3">
      <c r="A627" s="199">
        <v>2081101</v>
      </c>
      <c r="B627" s="202" t="s">
        <v>74</v>
      </c>
      <c r="C627" s="200">
        <v>88</v>
      </c>
    </row>
    <row r="628" customHeight="1" spans="1:3">
      <c r="A628" s="199">
        <v>2081102</v>
      </c>
      <c r="B628" s="202" t="s">
        <v>75</v>
      </c>
      <c r="C628" s="176">
        <v>0</v>
      </c>
    </row>
    <row r="629" customHeight="1" spans="1:3">
      <c r="A629" s="199">
        <v>2081103</v>
      </c>
      <c r="B629" s="202" t="s">
        <v>76</v>
      </c>
      <c r="C629" s="200">
        <v>0</v>
      </c>
    </row>
    <row r="630" customHeight="1" spans="1:3">
      <c r="A630" s="199">
        <v>2081104</v>
      </c>
      <c r="B630" s="202" t="s">
        <v>512</v>
      </c>
      <c r="C630" s="200">
        <v>85</v>
      </c>
    </row>
    <row r="631" customHeight="1" spans="1:3">
      <c r="A631" s="199">
        <v>2081105</v>
      </c>
      <c r="B631" s="202" t="s">
        <v>513</v>
      </c>
      <c r="C631" s="176">
        <v>13</v>
      </c>
    </row>
    <row r="632" customHeight="1" spans="1:3">
      <c r="A632" s="199">
        <v>2081106</v>
      </c>
      <c r="B632" s="202" t="s">
        <v>514</v>
      </c>
      <c r="C632" s="176">
        <v>0</v>
      </c>
    </row>
    <row r="633" customHeight="1" spans="1:3">
      <c r="A633" s="199">
        <v>2081107</v>
      </c>
      <c r="B633" s="202" t="s">
        <v>515</v>
      </c>
      <c r="C633" s="176">
        <v>283</v>
      </c>
    </row>
    <row r="634" customHeight="1" spans="1:3">
      <c r="A634" s="199">
        <v>2081199</v>
      </c>
      <c r="B634" s="202" t="s">
        <v>516</v>
      </c>
      <c r="C634" s="176">
        <v>116</v>
      </c>
    </row>
    <row r="635" customHeight="1" spans="1:3">
      <c r="A635" s="199">
        <v>20816</v>
      </c>
      <c r="B635" s="197" t="s">
        <v>517</v>
      </c>
      <c r="C635" s="176">
        <f>SUM(C636:C639)</f>
        <v>4</v>
      </c>
    </row>
    <row r="636" customHeight="1" spans="1:3">
      <c r="A636" s="199">
        <v>2081601</v>
      </c>
      <c r="B636" s="202" t="s">
        <v>74</v>
      </c>
      <c r="C636" s="176">
        <v>0</v>
      </c>
    </row>
    <row r="637" customHeight="1" spans="1:3">
      <c r="A637" s="199">
        <v>2081602</v>
      </c>
      <c r="B637" s="202" t="s">
        <v>75</v>
      </c>
      <c r="C637" s="176">
        <v>0</v>
      </c>
    </row>
    <row r="638" customHeight="1" spans="1:3">
      <c r="A638" s="199">
        <v>2081603</v>
      </c>
      <c r="B638" s="202" t="s">
        <v>76</v>
      </c>
      <c r="C638" s="176">
        <v>0</v>
      </c>
    </row>
    <row r="639" customHeight="1" spans="1:3">
      <c r="A639" s="199">
        <v>2081699</v>
      </c>
      <c r="B639" s="202" t="s">
        <v>518</v>
      </c>
      <c r="C639" s="176">
        <v>4</v>
      </c>
    </row>
    <row r="640" customHeight="1" spans="1:3">
      <c r="A640" s="199">
        <v>20819</v>
      </c>
      <c r="B640" s="197" t="s">
        <v>519</v>
      </c>
      <c r="C640" s="176">
        <f>SUM(C641:C642)</f>
        <v>2636</v>
      </c>
    </row>
    <row r="641" customHeight="1" spans="1:3">
      <c r="A641" s="199">
        <v>2081901</v>
      </c>
      <c r="B641" s="202" t="s">
        <v>520</v>
      </c>
      <c r="C641" s="176">
        <v>1239</v>
      </c>
    </row>
    <row r="642" customHeight="1" spans="1:3">
      <c r="A642" s="199">
        <v>2081902</v>
      </c>
      <c r="B642" s="202" t="s">
        <v>521</v>
      </c>
      <c r="C642" s="176">
        <v>1397</v>
      </c>
    </row>
    <row r="643" customHeight="1" spans="1:3">
      <c r="A643" s="199">
        <v>20820</v>
      </c>
      <c r="B643" s="197" t="s">
        <v>522</v>
      </c>
      <c r="C643" s="176">
        <f>SUM(C644:C645)</f>
        <v>749</v>
      </c>
    </row>
    <row r="644" customHeight="1" spans="1:3">
      <c r="A644" s="199">
        <v>2082001</v>
      </c>
      <c r="B644" s="202" t="s">
        <v>523</v>
      </c>
      <c r="C644" s="176">
        <v>740</v>
      </c>
    </row>
    <row r="645" customHeight="1" spans="1:3">
      <c r="A645" s="199">
        <v>2082002</v>
      </c>
      <c r="B645" s="202" t="s">
        <v>524</v>
      </c>
      <c r="C645" s="176">
        <v>9</v>
      </c>
    </row>
    <row r="646" customHeight="1" spans="1:3">
      <c r="A646" s="199">
        <v>20821</v>
      </c>
      <c r="B646" s="197" t="s">
        <v>525</v>
      </c>
      <c r="C646" s="176">
        <f>SUM(C647:C648)</f>
        <v>851</v>
      </c>
    </row>
    <row r="647" customHeight="1" spans="1:3">
      <c r="A647" s="199">
        <v>2082101</v>
      </c>
      <c r="B647" s="202" t="s">
        <v>526</v>
      </c>
      <c r="C647" s="176">
        <v>446</v>
      </c>
    </row>
    <row r="648" customHeight="1" spans="1:3">
      <c r="A648" s="199">
        <v>2082102</v>
      </c>
      <c r="B648" s="202" t="s">
        <v>527</v>
      </c>
      <c r="C648" s="176">
        <v>405</v>
      </c>
    </row>
    <row r="649" customHeight="1" spans="1:3">
      <c r="A649" s="199">
        <v>20824</v>
      </c>
      <c r="B649" s="197" t="s">
        <v>528</v>
      </c>
      <c r="C649" s="176">
        <f>SUM(C650:C651)</f>
        <v>0</v>
      </c>
    </row>
    <row r="650" customHeight="1" spans="1:3">
      <c r="A650" s="199">
        <v>2082401</v>
      </c>
      <c r="B650" s="202" t="s">
        <v>529</v>
      </c>
      <c r="C650" s="176">
        <v>0</v>
      </c>
    </row>
    <row r="651" customHeight="1" spans="1:3">
      <c r="A651" s="199">
        <v>2082402</v>
      </c>
      <c r="B651" s="202" t="s">
        <v>530</v>
      </c>
      <c r="C651" s="176">
        <v>0</v>
      </c>
    </row>
    <row r="652" customHeight="1" spans="1:3">
      <c r="A652" s="199">
        <v>20825</v>
      </c>
      <c r="B652" s="197" t="s">
        <v>531</v>
      </c>
      <c r="C652" s="176">
        <f>SUM(C653:C654)</f>
        <v>201</v>
      </c>
    </row>
    <row r="653" customHeight="1" spans="1:3">
      <c r="A653" s="199">
        <v>2082501</v>
      </c>
      <c r="B653" s="202" t="s">
        <v>532</v>
      </c>
      <c r="C653" s="200">
        <v>0</v>
      </c>
    </row>
    <row r="654" customHeight="1" spans="1:3">
      <c r="A654" s="199">
        <v>2082502</v>
      </c>
      <c r="B654" s="202" t="s">
        <v>533</v>
      </c>
      <c r="C654" s="176">
        <v>201</v>
      </c>
    </row>
    <row r="655" customHeight="1" spans="1:3">
      <c r="A655" s="199">
        <v>20826</v>
      </c>
      <c r="B655" s="197" t="s">
        <v>534</v>
      </c>
      <c r="C655" s="176">
        <f>SUM(C656:C658)</f>
        <v>7470</v>
      </c>
    </row>
    <row r="656" customHeight="1" spans="1:3">
      <c r="A656" s="199">
        <v>2082601</v>
      </c>
      <c r="B656" s="202" t="s">
        <v>535</v>
      </c>
      <c r="C656" s="176">
        <v>6194</v>
      </c>
    </row>
    <row r="657" customHeight="1" spans="1:3">
      <c r="A657" s="199">
        <v>2082602</v>
      </c>
      <c r="B657" s="202" t="s">
        <v>536</v>
      </c>
      <c r="C657" s="176">
        <v>1276</v>
      </c>
    </row>
    <row r="658" customHeight="1" spans="1:3">
      <c r="A658" s="199">
        <v>2082699</v>
      </c>
      <c r="B658" s="202" t="s">
        <v>537</v>
      </c>
      <c r="C658" s="176">
        <v>0</v>
      </c>
    </row>
    <row r="659" customHeight="1" spans="1:3">
      <c r="A659" s="199">
        <v>20827</v>
      </c>
      <c r="B659" s="197" t="s">
        <v>538</v>
      </c>
      <c r="C659" s="176">
        <f>SUM(C660:C662)</f>
        <v>143</v>
      </c>
    </row>
    <row r="660" customHeight="1" spans="1:3">
      <c r="A660" s="199">
        <v>2082701</v>
      </c>
      <c r="B660" s="202" t="s">
        <v>539</v>
      </c>
      <c r="C660" s="176">
        <v>0</v>
      </c>
    </row>
    <row r="661" customHeight="1" spans="1:3">
      <c r="A661" s="199">
        <v>2082702</v>
      </c>
      <c r="B661" s="202" t="s">
        <v>540</v>
      </c>
      <c r="C661" s="176">
        <v>143</v>
      </c>
    </row>
    <row r="662" customHeight="1" spans="1:3">
      <c r="A662" s="199">
        <v>2082799</v>
      </c>
      <c r="B662" s="202" t="s">
        <v>541</v>
      </c>
      <c r="C662" s="176">
        <v>0</v>
      </c>
    </row>
    <row r="663" customHeight="1" spans="1:3">
      <c r="A663" s="199">
        <v>20828</v>
      </c>
      <c r="B663" s="197" t="s">
        <v>542</v>
      </c>
      <c r="C663" s="176">
        <f>SUM(C664:C670)</f>
        <v>148</v>
      </c>
    </row>
    <row r="664" customHeight="1" spans="1:3">
      <c r="A664" s="199">
        <v>2082801</v>
      </c>
      <c r="B664" s="202" t="s">
        <v>74</v>
      </c>
      <c r="C664" s="176">
        <v>116</v>
      </c>
    </row>
    <row r="665" customHeight="1" spans="1:3">
      <c r="A665" s="199">
        <v>2082802</v>
      </c>
      <c r="B665" s="202" t="s">
        <v>75</v>
      </c>
      <c r="C665" s="200">
        <v>0</v>
      </c>
    </row>
    <row r="666" customHeight="1" spans="1:3">
      <c r="A666" s="199">
        <v>2082803</v>
      </c>
      <c r="B666" s="202" t="s">
        <v>76</v>
      </c>
      <c r="C666" s="200">
        <v>0</v>
      </c>
    </row>
    <row r="667" customHeight="1" spans="1:3">
      <c r="A667" s="199">
        <v>2082804</v>
      </c>
      <c r="B667" s="202" t="s">
        <v>543</v>
      </c>
      <c r="C667" s="200">
        <v>29</v>
      </c>
    </row>
    <row r="668" customHeight="1" spans="1:3">
      <c r="A668" s="199">
        <v>2082805</v>
      </c>
      <c r="B668" s="202" t="s">
        <v>544</v>
      </c>
      <c r="C668" s="200">
        <v>0</v>
      </c>
    </row>
    <row r="669" customHeight="1" spans="1:3">
      <c r="A669" s="199">
        <v>2082850</v>
      </c>
      <c r="B669" s="202" t="s">
        <v>83</v>
      </c>
      <c r="C669" s="176">
        <v>0</v>
      </c>
    </row>
    <row r="670" customHeight="1" spans="1:3">
      <c r="A670" s="199">
        <v>2082899</v>
      </c>
      <c r="B670" s="202" t="s">
        <v>545</v>
      </c>
      <c r="C670" s="176">
        <v>3</v>
      </c>
    </row>
    <row r="671" customHeight="1" spans="1:3">
      <c r="A671" s="199">
        <v>20830</v>
      </c>
      <c r="B671" s="197" t="s">
        <v>546</v>
      </c>
      <c r="C671" s="176">
        <v>0</v>
      </c>
    </row>
    <row r="672" customHeight="1" spans="1:3">
      <c r="A672" s="199">
        <v>2083001</v>
      </c>
      <c r="B672" s="202" t="s">
        <v>547</v>
      </c>
      <c r="C672" s="200">
        <v>0</v>
      </c>
    </row>
    <row r="673" customHeight="1" spans="1:3">
      <c r="A673" s="199">
        <v>2083099</v>
      </c>
      <c r="B673" s="202" t="s">
        <v>548</v>
      </c>
      <c r="C673" s="176">
        <v>0</v>
      </c>
    </row>
    <row r="674" customHeight="1" spans="1:3">
      <c r="A674" s="199">
        <v>20899</v>
      </c>
      <c r="B674" s="197" t="s">
        <v>549</v>
      </c>
      <c r="C674" s="176">
        <f>C675</f>
        <v>497</v>
      </c>
    </row>
    <row r="675" customHeight="1" spans="1:3">
      <c r="A675" s="199">
        <v>2089999</v>
      </c>
      <c r="B675" s="202" t="s">
        <v>550</v>
      </c>
      <c r="C675" s="176">
        <v>497</v>
      </c>
    </row>
    <row r="676" customHeight="1" spans="1:3">
      <c r="A676" s="199">
        <v>210</v>
      </c>
      <c r="B676" s="197" t="s">
        <v>551</v>
      </c>
      <c r="C676" s="176">
        <f>SUM(C677,C682,C697,C701,C713,C716,C720,C725,C729,C733,C736,C745,C747)</f>
        <v>14930</v>
      </c>
    </row>
    <row r="677" customHeight="1" spans="1:3">
      <c r="A677" s="199">
        <v>21001</v>
      </c>
      <c r="B677" s="197" t="s">
        <v>552</v>
      </c>
      <c r="C677" s="200">
        <f>SUM(C678:C681)</f>
        <v>726</v>
      </c>
    </row>
    <row r="678" customHeight="1" spans="1:3">
      <c r="A678" s="199">
        <v>2100101</v>
      </c>
      <c r="B678" s="202" t="s">
        <v>74</v>
      </c>
      <c r="C678" s="176">
        <v>722</v>
      </c>
    </row>
    <row r="679" customHeight="1" spans="1:3">
      <c r="A679" s="199">
        <v>2100102</v>
      </c>
      <c r="B679" s="202" t="s">
        <v>75</v>
      </c>
      <c r="C679" s="176">
        <v>0</v>
      </c>
    </row>
    <row r="680" customHeight="1" spans="1:3">
      <c r="A680" s="199">
        <v>2100103</v>
      </c>
      <c r="B680" s="202" t="s">
        <v>76</v>
      </c>
      <c r="C680" s="176">
        <v>0</v>
      </c>
    </row>
    <row r="681" customHeight="1" spans="1:3">
      <c r="A681" s="199">
        <v>2100199</v>
      </c>
      <c r="B681" s="202" t="s">
        <v>553</v>
      </c>
      <c r="C681" s="200">
        <v>4</v>
      </c>
    </row>
    <row r="682" customHeight="1" spans="1:3">
      <c r="A682" s="199">
        <v>21002</v>
      </c>
      <c r="B682" s="197" t="s">
        <v>554</v>
      </c>
      <c r="C682" s="200">
        <f>SUM(C683:C696)</f>
        <v>1590</v>
      </c>
    </row>
    <row r="683" customHeight="1" spans="1:3">
      <c r="A683" s="199">
        <v>2100201</v>
      </c>
      <c r="B683" s="202" t="s">
        <v>555</v>
      </c>
      <c r="C683" s="200">
        <v>685</v>
      </c>
    </row>
    <row r="684" customHeight="1" spans="1:3">
      <c r="A684" s="199">
        <v>2100202</v>
      </c>
      <c r="B684" s="202" t="s">
        <v>556</v>
      </c>
      <c r="C684" s="200">
        <v>0</v>
      </c>
    </row>
    <row r="685" customHeight="1" spans="1:3">
      <c r="A685" s="199">
        <v>2100203</v>
      </c>
      <c r="B685" s="202" t="s">
        <v>557</v>
      </c>
      <c r="C685" s="200">
        <v>0</v>
      </c>
    </row>
    <row r="686" customHeight="1" spans="1:3">
      <c r="A686" s="199">
        <v>2100204</v>
      </c>
      <c r="B686" s="202" t="s">
        <v>558</v>
      </c>
      <c r="C686" s="200">
        <v>0</v>
      </c>
    </row>
    <row r="687" customHeight="1" spans="1:3">
      <c r="A687" s="199">
        <v>2100205</v>
      </c>
      <c r="B687" s="202" t="s">
        <v>559</v>
      </c>
      <c r="C687" s="200">
        <v>22</v>
      </c>
    </row>
    <row r="688" customHeight="1" spans="1:3">
      <c r="A688" s="199">
        <v>2100206</v>
      </c>
      <c r="B688" s="202" t="s">
        <v>560</v>
      </c>
      <c r="C688" s="200">
        <v>0</v>
      </c>
    </row>
    <row r="689" customHeight="1" spans="1:3">
      <c r="A689" s="199">
        <v>2100207</v>
      </c>
      <c r="B689" s="202" t="s">
        <v>561</v>
      </c>
      <c r="C689" s="176">
        <v>0</v>
      </c>
    </row>
    <row r="690" customHeight="1" spans="1:3">
      <c r="A690" s="199">
        <v>2100208</v>
      </c>
      <c r="B690" s="202" t="s">
        <v>562</v>
      </c>
      <c r="C690" s="176">
        <v>0</v>
      </c>
    </row>
    <row r="691" customHeight="1" spans="1:3">
      <c r="A691" s="199">
        <v>2100209</v>
      </c>
      <c r="B691" s="202" t="s">
        <v>563</v>
      </c>
      <c r="C691" s="176">
        <v>0</v>
      </c>
    </row>
    <row r="692" customHeight="1" spans="1:3">
      <c r="A692" s="199">
        <v>2100210</v>
      </c>
      <c r="B692" s="202" t="s">
        <v>564</v>
      </c>
      <c r="C692" s="176">
        <v>0</v>
      </c>
    </row>
    <row r="693" customHeight="1" spans="1:3">
      <c r="A693" s="199">
        <v>2100211</v>
      </c>
      <c r="B693" s="202" t="s">
        <v>565</v>
      </c>
      <c r="C693" s="176">
        <v>0</v>
      </c>
    </row>
    <row r="694" customHeight="1" spans="1:3">
      <c r="A694" s="199">
        <v>2100212</v>
      </c>
      <c r="B694" s="202" t="s">
        <v>566</v>
      </c>
      <c r="C694" s="176">
        <v>0</v>
      </c>
    </row>
    <row r="695" customHeight="1" spans="1:3">
      <c r="A695" s="199">
        <v>2100213</v>
      </c>
      <c r="B695" s="202" t="s">
        <v>567</v>
      </c>
      <c r="C695" s="176">
        <v>0</v>
      </c>
    </row>
    <row r="696" customHeight="1" spans="1:3">
      <c r="A696" s="199">
        <v>2100299</v>
      </c>
      <c r="B696" s="202" t="s">
        <v>568</v>
      </c>
      <c r="C696" s="176">
        <v>883</v>
      </c>
    </row>
    <row r="697" customHeight="1" spans="1:3">
      <c r="A697" s="199">
        <v>21003</v>
      </c>
      <c r="B697" s="197" t="s">
        <v>569</v>
      </c>
      <c r="C697" s="176">
        <f>SUM(C698:C700)</f>
        <v>1740</v>
      </c>
    </row>
    <row r="698" customHeight="1" spans="1:3">
      <c r="A698" s="199">
        <v>2100301</v>
      </c>
      <c r="B698" s="202" t="s">
        <v>570</v>
      </c>
      <c r="C698" s="176">
        <v>0</v>
      </c>
    </row>
    <row r="699" customHeight="1" spans="1:3">
      <c r="A699" s="199">
        <v>2100302</v>
      </c>
      <c r="B699" s="202" t="s">
        <v>571</v>
      </c>
      <c r="C699" s="200">
        <v>422</v>
      </c>
    </row>
    <row r="700" customHeight="1" spans="1:3">
      <c r="A700" s="199">
        <v>2100399</v>
      </c>
      <c r="B700" s="202" t="s">
        <v>572</v>
      </c>
      <c r="C700" s="200">
        <v>1318</v>
      </c>
    </row>
    <row r="701" customHeight="1" spans="1:3">
      <c r="A701" s="199">
        <v>21004</v>
      </c>
      <c r="B701" s="197" t="s">
        <v>573</v>
      </c>
      <c r="C701" s="200">
        <f>SUM(C702:C712)</f>
        <v>5440</v>
      </c>
    </row>
    <row r="702" customHeight="1" spans="1:3">
      <c r="A702" s="199">
        <v>2100401</v>
      </c>
      <c r="B702" s="202" t="s">
        <v>574</v>
      </c>
      <c r="C702" s="200">
        <v>568</v>
      </c>
    </row>
    <row r="703" customHeight="1" spans="1:3">
      <c r="A703" s="199">
        <v>2100402</v>
      </c>
      <c r="B703" s="202" t="s">
        <v>575</v>
      </c>
      <c r="C703" s="200">
        <v>161</v>
      </c>
    </row>
    <row r="704" customHeight="1" spans="1:3">
      <c r="A704" s="199">
        <v>2100403</v>
      </c>
      <c r="B704" s="202" t="s">
        <v>576</v>
      </c>
      <c r="C704" s="200">
        <v>516</v>
      </c>
    </row>
    <row r="705" customHeight="1" spans="1:3">
      <c r="A705" s="199">
        <v>2100404</v>
      </c>
      <c r="B705" s="202" t="s">
        <v>577</v>
      </c>
      <c r="C705" s="200">
        <v>9</v>
      </c>
    </row>
    <row r="706" customHeight="1" spans="1:3">
      <c r="A706" s="199">
        <v>2100405</v>
      </c>
      <c r="B706" s="202" t="s">
        <v>578</v>
      </c>
      <c r="C706" s="200">
        <v>0</v>
      </c>
    </row>
    <row r="707" customHeight="1" spans="1:3">
      <c r="A707" s="199">
        <v>2100406</v>
      </c>
      <c r="B707" s="202" t="s">
        <v>579</v>
      </c>
      <c r="C707" s="200">
        <v>47</v>
      </c>
    </row>
    <row r="708" customHeight="1" spans="1:3">
      <c r="A708" s="196">
        <v>2100407</v>
      </c>
      <c r="B708" s="202" t="s">
        <v>580</v>
      </c>
      <c r="C708" s="200">
        <v>0</v>
      </c>
    </row>
    <row r="709" customHeight="1" spans="1:3">
      <c r="A709" s="199">
        <v>2100408</v>
      </c>
      <c r="B709" s="202" t="s">
        <v>581</v>
      </c>
      <c r="C709" s="200">
        <v>2181</v>
      </c>
    </row>
    <row r="710" customHeight="1" spans="1:3">
      <c r="A710" s="201">
        <v>2100409</v>
      </c>
      <c r="B710" s="202" t="s">
        <v>582</v>
      </c>
      <c r="C710" s="200">
        <v>432</v>
      </c>
    </row>
    <row r="711" customHeight="1" spans="1:3">
      <c r="A711" s="199">
        <v>2100410</v>
      </c>
      <c r="B711" s="202" t="s">
        <v>583</v>
      </c>
      <c r="C711" s="210">
        <v>1178</v>
      </c>
    </row>
    <row r="712" customHeight="1" spans="1:3">
      <c r="A712" s="199">
        <v>2100499</v>
      </c>
      <c r="B712" s="202" t="s">
        <v>584</v>
      </c>
      <c r="C712" s="210">
        <v>348</v>
      </c>
    </row>
    <row r="713" customHeight="1" spans="1:3">
      <c r="A713" s="199">
        <v>21006</v>
      </c>
      <c r="B713" s="197" t="s">
        <v>585</v>
      </c>
      <c r="C713" s="210">
        <f>SUM(C714:C715)</f>
        <v>15</v>
      </c>
    </row>
    <row r="714" customHeight="1" spans="1:3">
      <c r="A714" s="199">
        <v>2100601</v>
      </c>
      <c r="B714" s="202" t="s">
        <v>586</v>
      </c>
      <c r="C714" s="200">
        <v>15</v>
      </c>
    </row>
    <row r="715" customHeight="1" spans="1:3">
      <c r="A715" s="199">
        <v>2100699</v>
      </c>
      <c r="B715" s="202" t="s">
        <v>587</v>
      </c>
      <c r="C715" s="176">
        <v>0</v>
      </c>
    </row>
    <row r="716" customHeight="1" spans="1:3">
      <c r="A716" s="199">
        <v>21007</v>
      </c>
      <c r="B716" s="197" t="s">
        <v>588</v>
      </c>
      <c r="C716" s="200">
        <f>SUM(C717:C719)</f>
        <v>1045</v>
      </c>
    </row>
    <row r="717" customHeight="1" spans="1:3">
      <c r="A717" s="199">
        <v>2100716</v>
      </c>
      <c r="B717" s="202" t="s">
        <v>589</v>
      </c>
      <c r="C717" s="176">
        <v>512</v>
      </c>
    </row>
    <row r="718" customHeight="1" spans="1:3">
      <c r="A718" s="199">
        <v>2100717</v>
      </c>
      <c r="B718" s="202" t="s">
        <v>590</v>
      </c>
      <c r="C718" s="176">
        <v>479</v>
      </c>
    </row>
    <row r="719" customHeight="1" spans="1:3">
      <c r="A719" s="199">
        <v>2100799</v>
      </c>
      <c r="B719" s="202" t="s">
        <v>591</v>
      </c>
      <c r="C719" s="176">
        <v>54</v>
      </c>
    </row>
    <row r="720" customHeight="1" spans="1:3">
      <c r="A720" s="199">
        <v>21011</v>
      </c>
      <c r="B720" s="197" t="s">
        <v>592</v>
      </c>
      <c r="C720" s="176">
        <f>SUM(C721:C724)</f>
        <v>1317</v>
      </c>
    </row>
    <row r="721" customHeight="1" spans="1:3">
      <c r="A721" s="199">
        <v>2101101</v>
      </c>
      <c r="B721" s="202" t="s">
        <v>593</v>
      </c>
      <c r="C721" s="211">
        <v>656</v>
      </c>
    </row>
    <row r="722" customHeight="1" spans="1:3">
      <c r="A722" s="199">
        <v>2101102</v>
      </c>
      <c r="B722" s="202" t="s">
        <v>594</v>
      </c>
      <c r="C722" s="176">
        <v>479</v>
      </c>
    </row>
    <row r="723" customHeight="1" spans="1:3">
      <c r="A723" s="199">
        <v>2101103</v>
      </c>
      <c r="B723" s="202" t="s">
        <v>595</v>
      </c>
      <c r="C723" s="200">
        <v>182</v>
      </c>
    </row>
    <row r="724" customHeight="1" spans="1:3">
      <c r="A724" s="199">
        <v>2101199</v>
      </c>
      <c r="B724" s="202" t="s">
        <v>596</v>
      </c>
      <c r="C724" s="176">
        <v>0</v>
      </c>
    </row>
    <row r="725" customHeight="1" spans="1:3">
      <c r="A725" s="199">
        <v>21012</v>
      </c>
      <c r="B725" s="197" t="s">
        <v>597</v>
      </c>
      <c r="C725" s="200">
        <f>SUM(C726:C728)</f>
        <v>1962</v>
      </c>
    </row>
    <row r="726" customHeight="1" spans="1:3">
      <c r="A726" s="199">
        <v>2101201</v>
      </c>
      <c r="B726" s="202" t="s">
        <v>598</v>
      </c>
      <c r="C726" s="210">
        <v>156</v>
      </c>
    </row>
    <row r="727" customHeight="1" spans="1:3">
      <c r="A727" s="199">
        <v>2101202</v>
      </c>
      <c r="B727" s="202" t="s">
        <v>599</v>
      </c>
      <c r="C727" s="176">
        <v>1806</v>
      </c>
    </row>
    <row r="728" customHeight="1" spans="1:3">
      <c r="A728" s="199">
        <v>2101299</v>
      </c>
      <c r="B728" s="202" t="s">
        <v>600</v>
      </c>
      <c r="C728" s="200">
        <v>0</v>
      </c>
    </row>
    <row r="729" customHeight="1" spans="1:3">
      <c r="A729" s="199">
        <v>21013</v>
      </c>
      <c r="B729" s="197" t="s">
        <v>601</v>
      </c>
      <c r="C729" s="176">
        <f>SUM(C730:C732)</f>
        <v>555</v>
      </c>
    </row>
    <row r="730" customHeight="1" spans="1:3">
      <c r="A730" s="199">
        <v>2101301</v>
      </c>
      <c r="B730" s="202" t="s">
        <v>602</v>
      </c>
      <c r="C730" s="176">
        <v>369</v>
      </c>
    </row>
    <row r="731" customHeight="1" spans="1:3">
      <c r="A731" s="199">
        <v>2101302</v>
      </c>
      <c r="B731" s="202" t="s">
        <v>603</v>
      </c>
      <c r="C731" s="176">
        <v>0</v>
      </c>
    </row>
    <row r="732" customHeight="1" spans="1:3">
      <c r="A732" s="199">
        <v>2101399</v>
      </c>
      <c r="B732" s="202" t="s">
        <v>604</v>
      </c>
      <c r="C732" s="176">
        <v>186</v>
      </c>
    </row>
    <row r="733" customHeight="1" spans="1:3">
      <c r="A733" s="199">
        <v>21014</v>
      </c>
      <c r="B733" s="197" t="s">
        <v>605</v>
      </c>
      <c r="C733" s="176">
        <f>SUM(C734:C735)</f>
        <v>39</v>
      </c>
    </row>
    <row r="734" customHeight="1" spans="1:3">
      <c r="A734" s="199">
        <v>2101401</v>
      </c>
      <c r="B734" s="202" t="s">
        <v>606</v>
      </c>
      <c r="C734" s="176">
        <v>39</v>
      </c>
    </row>
    <row r="735" customHeight="1" spans="1:3">
      <c r="A735" s="199">
        <v>2101499</v>
      </c>
      <c r="B735" s="202" t="s">
        <v>607</v>
      </c>
      <c r="C735" s="200">
        <v>0</v>
      </c>
    </row>
    <row r="736" customHeight="1" spans="1:3">
      <c r="A736" s="199">
        <v>21015</v>
      </c>
      <c r="B736" s="197" t="s">
        <v>608</v>
      </c>
      <c r="C736" s="176">
        <f>SUM(C737:C744)</f>
        <v>385</v>
      </c>
    </row>
    <row r="737" customHeight="1" spans="1:3">
      <c r="A737" s="199">
        <v>2101501</v>
      </c>
      <c r="B737" s="202" t="s">
        <v>74</v>
      </c>
      <c r="C737" s="200">
        <v>310</v>
      </c>
    </row>
    <row r="738" customHeight="1" spans="1:3">
      <c r="A738" s="199">
        <v>2101502</v>
      </c>
      <c r="B738" s="202" t="s">
        <v>75</v>
      </c>
      <c r="C738" s="200">
        <v>0</v>
      </c>
    </row>
    <row r="739" customHeight="1" spans="1:3">
      <c r="A739" s="199">
        <v>2101503</v>
      </c>
      <c r="B739" s="202" t="s">
        <v>76</v>
      </c>
      <c r="C739" s="200">
        <v>0</v>
      </c>
    </row>
    <row r="740" customHeight="1" spans="1:3">
      <c r="A740" s="199">
        <v>2101504</v>
      </c>
      <c r="B740" s="202" t="s">
        <v>115</v>
      </c>
      <c r="C740" s="200">
        <v>0</v>
      </c>
    </row>
    <row r="741" customHeight="1" spans="1:3">
      <c r="A741" s="199">
        <v>2101505</v>
      </c>
      <c r="B741" s="202" t="s">
        <v>609</v>
      </c>
      <c r="C741" s="200">
        <v>0</v>
      </c>
    </row>
    <row r="742" customHeight="1" spans="1:3">
      <c r="A742" s="199">
        <v>2101506</v>
      </c>
      <c r="B742" s="202" t="s">
        <v>610</v>
      </c>
      <c r="C742" s="200">
        <v>0</v>
      </c>
    </row>
    <row r="743" customHeight="1" spans="1:3">
      <c r="A743" s="199">
        <v>2101550</v>
      </c>
      <c r="B743" s="202" t="s">
        <v>83</v>
      </c>
      <c r="C743" s="200">
        <v>66</v>
      </c>
    </row>
    <row r="744" customHeight="1" spans="1:3">
      <c r="A744" s="199">
        <v>2101599</v>
      </c>
      <c r="B744" s="202" t="s">
        <v>611</v>
      </c>
      <c r="C744" s="200">
        <v>9</v>
      </c>
    </row>
    <row r="745" customHeight="1" spans="1:3">
      <c r="A745" s="199">
        <v>21016</v>
      </c>
      <c r="B745" s="197" t="s">
        <v>612</v>
      </c>
      <c r="C745" s="200">
        <f>C746</f>
        <v>0</v>
      </c>
    </row>
    <row r="746" customHeight="1" spans="1:3">
      <c r="A746" s="199">
        <v>2101601</v>
      </c>
      <c r="B746" s="202" t="s">
        <v>613</v>
      </c>
      <c r="C746" s="200">
        <v>0</v>
      </c>
    </row>
    <row r="747" customHeight="1" spans="1:3">
      <c r="A747" s="199">
        <v>21099</v>
      </c>
      <c r="B747" s="197" t="s">
        <v>614</v>
      </c>
      <c r="C747" s="200">
        <f>C748</f>
        <v>116</v>
      </c>
    </row>
    <row r="748" customHeight="1" spans="1:3">
      <c r="A748" s="199">
        <v>2109999</v>
      </c>
      <c r="B748" s="202" t="s">
        <v>615</v>
      </c>
      <c r="C748" s="200">
        <v>116</v>
      </c>
    </row>
    <row r="749" customHeight="1" spans="1:3">
      <c r="A749" s="199">
        <v>211</v>
      </c>
      <c r="B749" s="197" t="s">
        <v>616</v>
      </c>
      <c r="C749" s="200">
        <f>SUM(C750,C760,C764,C773,C780,C787,C793,C796,C799,C801,C803,C809,C811,C813,C824)</f>
        <v>8965</v>
      </c>
    </row>
    <row r="750" customHeight="1" spans="1:3">
      <c r="A750" s="199">
        <v>21101</v>
      </c>
      <c r="B750" s="197" t="s">
        <v>617</v>
      </c>
      <c r="C750" s="200">
        <f>SUM(C751:C759)</f>
        <v>5672</v>
      </c>
    </row>
    <row r="751" customHeight="1" spans="1:3">
      <c r="A751" s="199">
        <v>2110101</v>
      </c>
      <c r="B751" s="202" t="s">
        <v>74</v>
      </c>
      <c r="C751" s="200">
        <v>0</v>
      </c>
    </row>
    <row r="752" customHeight="1" spans="1:3">
      <c r="A752" s="199">
        <v>2110102</v>
      </c>
      <c r="B752" s="202" t="s">
        <v>75</v>
      </c>
      <c r="C752" s="200">
        <v>0</v>
      </c>
    </row>
    <row r="753" customHeight="1" spans="1:3">
      <c r="A753" s="199">
        <v>2110103</v>
      </c>
      <c r="B753" s="202" t="s">
        <v>76</v>
      </c>
      <c r="C753" s="200">
        <v>0</v>
      </c>
    </row>
    <row r="754" customHeight="1" spans="1:3">
      <c r="A754" s="199">
        <v>2110104</v>
      </c>
      <c r="B754" s="202" t="s">
        <v>618</v>
      </c>
      <c r="C754" s="200">
        <v>0</v>
      </c>
    </row>
    <row r="755" customHeight="1" spans="1:3">
      <c r="A755" s="199">
        <v>2110105</v>
      </c>
      <c r="B755" s="202" t="s">
        <v>619</v>
      </c>
      <c r="C755" s="200">
        <v>0</v>
      </c>
    </row>
    <row r="756" customHeight="1" spans="1:3">
      <c r="A756" s="199">
        <v>2110106</v>
      </c>
      <c r="B756" s="202" t="s">
        <v>620</v>
      </c>
      <c r="C756" s="200">
        <v>0</v>
      </c>
    </row>
    <row r="757" customHeight="1" spans="1:3">
      <c r="A757" s="199">
        <v>2110107</v>
      </c>
      <c r="B757" s="202" t="s">
        <v>621</v>
      </c>
      <c r="C757" s="200">
        <v>0</v>
      </c>
    </row>
    <row r="758" customHeight="1" spans="1:3">
      <c r="A758" s="199">
        <v>2110108</v>
      </c>
      <c r="B758" s="202" t="s">
        <v>622</v>
      </c>
      <c r="C758" s="200">
        <v>0</v>
      </c>
    </row>
    <row r="759" customHeight="1" spans="1:3">
      <c r="A759" s="199">
        <v>2110199</v>
      </c>
      <c r="B759" s="202" t="s">
        <v>623</v>
      </c>
      <c r="C759" s="200">
        <v>5672</v>
      </c>
    </row>
    <row r="760" customHeight="1" spans="1:3">
      <c r="A760" s="199">
        <v>21102</v>
      </c>
      <c r="B760" s="197" t="s">
        <v>624</v>
      </c>
      <c r="C760" s="200">
        <f>SUM(C761:C763)</f>
        <v>330</v>
      </c>
    </row>
    <row r="761" customHeight="1" spans="1:3">
      <c r="A761" s="199">
        <v>2110203</v>
      </c>
      <c r="B761" s="202" t="s">
        <v>625</v>
      </c>
      <c r="C761" s="200">
        <v>0</v>
      </c>
    </row>
    <row r="762" customHeight="1" spans="1:3">
      <c r="A762" s="199">
        <v>2110204</v>
      </c>
      <c r="B762" s="202" t="s">
        <v>626</v>
      </c>
      <c r="C762" s="200">
        <v>0</v>
      </c>
    </row>
    <row r="763" customHeight="1" spans="1:3">
      <c r="A763" s="199">
        <v>2110299</v>
      </c>
      <c r="B763" s="202" t="s">
        <v>627</v>
      </c>
      <c r="C763" s="200">
        <v>330</v>
      </c>
    </row>
    <row r="764" customHeight="1" spans="1:3">
      <c r="A764" s="199">
        <v>21103</v>
      </c>
      <c r="B764" s="197" t="s">
        <v>628</v>
      </c>
      <c r="C764" s="200">
        <f>SUM(C765:C772)</f>
        <v>1399</v>
      </c>
    </row>
    <row r="765" customHeight="1" spans="1:3">
      <c r="A765" s="199">
        <v>2110301</v>
      </c>
      <c r="B765" s="202" t="s">
        <v>629</v>
      </c>
      <c r="C765" s="200">
        <v>0</v>
      </c>
    </row>
    <row r="766" customHeight="1" spans="1:3">
      <c r="A766" s="199">
        <v>2110302</v>
      </c>
      <c r="B766" s="202" t="s">
        <v>630</v>
      </c>
      <c r="C766" s="200">
        <v>1366</v>
      </c>
    </row>
    <row r="767" customHeight="1" spans="1:3">
      <c r="A767" s="199">
        <v>2110303</v>
      </c>
      <c r="B767" s="202" t="s">
        <v>631</v>
      </c>
      <c r="C767" s="200">
        <v>0</v>
      </c>
    </row>
    <row r="768" customHeight="1" spans="1:3">
      <c r="A768" s="199">
        <v>2110304</v>
      </c>
      <c r="B768" s="202" t="s">
        <v>632</v>
      </c>
      <c r="C768" s="200">
        <v>0</v>
      </c>
    </row>
    <row r="769" customHeight="1" spans="1:3">
      <c r="A769" s="199">
        <v>2110305</v>
      </c>
      <c r="B769" s="202" t="s">
        <v>633</v>
      </c>
      <c r="C769" s="200">
        <v>0</v>
      </c>
    </row>
    <row r="770" customHeight="1" spans="1:3">
      <c r="A770" s="199">
        <v>2110306</v>
      </c>
      <c r="B770" s="202" t="s">
        <v>634</v>
      </c>
      <c r="C770" s="200">
        <v>0</v>
      </c>
    </row>
    <row r="771" customHeight="1" spans="1:3">
      <c r="A771" s="199">
        <v>2110307</v>
      </c>
      <c r="B771" s="202" t="s">
        <v>635</v>
      </c>
      <c r="C771" s="200">
        <v>0</v>
      </c>
    </row>
    <row r="772" customHeight="1" spans="1:3">
      <c r="A772" s="199">
        <v>2110399</v>
      </c>
      <c r="B772" s="202" t="s">
        <v>636</v>
      </c>
      <c r="C772" s="176">
        <v>33</v>
      </c>
    </row>
    <row r="773" customHeight="1" spans="1:3">
      <c r="A773" s="199">
        <v>21104</v>
      </c>
      <c r="B773" s="197" t="s">
        <v>637</v>
      </c>
      <c r="C773" s="200">
        <f>SUM(C774:C779)</f>
        <v>949</v>
      </c>
    </row>
    <row r="774" customHeight="1" spans="1:3">
      <c r="A774" s="199">
        <v>2110401</v>
      </c>
      <c r="B774" s="202" t="s">
        <v>638</v>
      </c>
      <c r="C774" s="200">
        <v>0</v>
      </c>
    </row>
    <row r="775" customHeight="1" spans="1:3">
      <c r="A775" s="199">
        <v>2110402</v>
      </c>
      <c r="B775" s="202" t="s">
        <v>639</v>
      </c>
      <c r="C775" s="176">
        <v>0</v>
      </c>
    </row>
    <row r="776" customHeight="1" spans="1:3">
      <c r="A776" s="196">
        <v>2110404</v>
      </c>
      <c r="B776" s="202" t="s">
        <v>640</v>
      </c>
      <c r="C776" s="176">
        <v>0</v>
      </c>
    </row>
    <row r="777" customHeight="1" spans="1:3">
      <c r="A777" s="199">
        <v>2110405</v>
      </c>
      <c r="B777" s="202" t="s">
        <v>641</v>
      </c>
      <c r="C777" s="176">
        <v>0</v>
      </c>
    </row>
    <row r="778" customHeight="1" spans="1:3">
      <c r="A778" s="201">
        <v>2110406</v>
      </c>
      <c r="B778" s="202" t="s">
        <v>642</v>
      </c>
      <c r="C778" s="176">
        <v>0</v>
      </c>
    </row>
    <row r="779" customHeight="1" spans="1:3">
      <c r="A779" s="196">
        <v>2110499</v>
      </c>
      <c r="B779" s="202" t="s">
        <v>643</v>
      </c>
      <c r="C779" s="176">
        <v>949</v>
      </c>
    </row>
    <row r="780" customHeight="1" spans="1:3">
      <c r="A780" s="199">
        <v>21105</v>
      </c>
      <c r="B780" s="197" t="s">
        <v>644</v>
      </c>
      <c r="C780" s="176">
        <f>SUM(C781:C786)</f>
        <v>47</v>
      </c>
    </row>
    <row r="781" customHeight="1" spans="1:3">
      <c r="A781" s="201">
        <v>2110501</v>
      </c>
      <c r="B781" s="202" t="s">
        <v>645</v>
      </c>
      <c r="C781" s="176">
        <v>0</v>
      </c>
    </row>
    <row r="782" customHeight="1" spans="1:3">
      <c r="A782" s="199">
        <v>2110502</v>
      </c>
      <c r="B782" s="202" t="s">
        <v>646</v>
      </c>
      <c r="C782" s="176">
        <v>0</v>
      </c>
    </row>
    <row r="783" customHeight="1" spans="1:3">
      <c r="A783" s="199">
        <v>2110503</v>
      </c>
      <c r="B783" s="202" t="s">
        <v>647</v>
      </c>
      <c r="C783" s="176">
        <v>0</v>
      </c>
    </row>
    <row r="784" customHeight="1" spans="1:3">
      <c r="A784" s="199">
        <v>2110506</v>
      </c>
      <c r="B784" s="202" t="s">
        <v>648</v>
      </c>
      <c r="C784" s="176">
        <v>0</v>
      </c>
    </row>
    <row r="785" customHeight="1" spans="1:3">
      <c r="A785" s="199">
        <v>2110507</v>
      </c>
      <c r="B785" s="202" t="s">
        <v>649</v>
      </c>
      <c r="C785" s="176">
        <v>11</v>
      </c>
    </row>
    <row r="786" customHeight="1" spans="1:3">
      <c r="A786" s="199">
        <v>2110599</v>
      </c>
      <c r="B786" s="202" t="s">
        <v>650</v>
      </c>
      <c r="C786" s="200">
        <v>36</v>
      </c>
    </row>
    <row r="787" customHeight="1" spans="1:3">
      <c r="A787" s="199">
        <v>21106</v>
      </c>
      <c r="B787" s="197" t="s">
        <v>651</v>
      </c>
      <c r="C787" s="200">
        <v>0</v>
      </c>
    </row>
    <row r="788" customHeight="1" spans="1:3">
      <c r="A788" s="199">
        <v>2110602</v>
      </c>
      <c r="B788" s="202" t="s">
        <v>652</v>
      </c>
      <c r="C788" s="176">
        <v>0</v>
      </c>
    </row>
    <row r="789" customHeight="1" spans="1:3">
      <c r="A789" s="199">
        <v>2110603</v>
      </c>
      <c r="B789" s="202" t="s">
        <v>653</v>
      </c>
      <c r="C789" s="176">
        <v>0</v>
      </c>
    </row>
    <row r="790" customHeight="1" spans="1:3">
      <c r="A790" s="199">
        <v>2110604</v>
      </c>
      <c r="B790" s="202" t="s">
        <v>654</v>
      </c>
      <c r="C790" s="200">
        <v>0</v>
      </c>
    </row>
    <row r="791" customHeight="1" spans="1:3">
      <c r="A791" s="199">
        <v>2110605</v>
      </c>
      <c r="B791" s="202" t="s">
        <v>655</v>
      </c>
      <c r="C791" s="176">
        <v>0</v>
      </c>
    </row>
    <row r="792" customHeight="1" spans="1:3">
      <c r="A792" s="199">
        <v>2110699</v>
      </c>
      <c r="B792" s="202" t="s">
        <v>656</v>
      </c>
      <c r="C792" s="200">
        <v>0</v>
      </c>
    </row>
    <row r="793" customHeight="1" spans="1:3">
      <c r="A793" s="199">
        <v>21107</v>
      </c>
      <c r="B793" s="197" t="s">
        <v>657</v>
      </c>
      <c r="C793" s="200">
        <v>0</v>
      </c>
    </row>
    <row r="794" customHeight="1" spans="1:3">
      <c r="A794" s="199">
        <v>2110704</v>
      </c>
      <c r="B794" s="202" t="s">
        <v>658</v>
      </c>
      <c r="C794" s="176">
        <v>0</v>
      </c>
    </row>
    <row r="795" customHeight="1" spans="1:3">
      <c r="A795" s="199">
        <v>2110799</v>
      </c>
      <c r="B795" s="202" t="s">
        <v>659</v>
      </c>
      <c r="C795" s="176">
        <v>0</v>
      </c>
    </row>
    <row r="796" customHeight="1" spans="1:3">
      <c r="A796" s="199">
        <v>21108</v>
      </c>
      <c r="B796" s="197" t="s">
        <v>660</v>
      </c>
      <c r="C796" s="176">
        <v>0</v>
      </c>
    </row>
    <row r="797" customHeight="1" spans="1:3">
      <c r="A797" s="199">
        <v>2110804</v>
      </c>
      <c r="B797" s="202" t="s">
        <v>661</v>
      </c>
      <c r="C797" s="176">
        <v>0</v>
      </c>
    </row>
    <row r="798" customHeight="1" spans="1:3">
      <c r="A798" s="199">
        <v>2110899</v>
      </c>
      <c r="B798" s="202" t="s">
        <v>662</v>
      </c>
      <c r="C798" s="176">
        <v>0</v>
      </c>
    </row>
    <row r="799" customHeight="1" spans="1:3">
      <c r="A799" s="199">
        <v>21109</v>
      </c>
      <c r="B799" s="197" t="s">
        <v>663</v>
      </c>
      <c r="C799" s="176">
        <v>0</v>
      </c>
    </row>
    <row r="800" customHeight="1" spans="1:3">
      <c r="A800" s="199">
        <v>2110901</v>
      </c>
      <c r="B800" s="202" t="s">
        <v>664</v>
      </c>
      <c r="C800" s="176">
        <v>0</v>
      </c>
    </row>
    <row r="801" customHeight="1" spans="1:3">
      <c r="A801" s="199">
        <v>21110</v>
      </c>
      <c r="B801" s="197" t="s">
        <v>665</v>
      </c>
      <c r="C801" s="176">
        <f>C802</f>
        <v>396</v>
      </c>
    </row>
    <row r="802" customHeight="1" spans="1:3">
      <c r="A802" s="199">
        <v>2111001</v>
      </c>
      <c r="B802" s="202" t="s">
        <v>666</v>
      </c>
      <c r="C802" s="176">
        <v>396</v>
      </c>
    </row>
    <row r="803" customHeight="1" spans="1:3">
      <c r="A803" s="199">
        <v>21111</v>
      </c>
      <c r="B803" s="197" t="s">
        <v>667</v>
      </c>
      <c r="C803" s="176">
        <v>0</v>
      </c>
    </row>
    <row r="804" customHeight="1" spans="1:3">
      <c r="A804" s="199">
        <v>2111101</v>
      </c>
      <c r="B804" s="202" t="s">
        <v>668</v>
      </c>
      <c r="C804" s="176">
        <v>0</v>
      </c>
    </row>
    <row r="805" customHeight="1" spans="1:3">
      <c r="A805" s="199">
        <v>2111102</v>
      </c>
      <c r="B805" s="202" t="s">
        <v>669</v>
      </c>
      <c r="C805" s="176">
        <v>0</v>
      </c>
    </row>
    <row r="806" customHeight="1" spans="1:3">
      <c r="A806" s="199">
        <v>2111103</v>
      </c>
      <c r="B806" s="202" t="s">
        <v>670</v>
      </c>
      <c r="C806" s="176">
        <v>0</v>
      </c>
    </row>
    <row r="807" customHeight="1" spans="1:3">
      <c r="A807" s="199">
        <v>2111104</v>
      </c>
      <c r="B807" s="202" t="s">
        <v>671</v>
      </c>
      <c r="C807" s="176">
        <v>0</v>
      </c>
    </row>
    <row r="808" customHeight="1" spans="1:3">
      <c r="A808" s="199">
        <v>2111199</v>
      </c>
      <c r="B808" s="202" t="s">
        <v>672</v>
      </c>
      <c r="C808" s="176">
        <v>0</v>
      </c>
    </row>
    <row r="809" customHeight="1" spans="1:3">
      <c r="A809" s="199">
        <v>21112</v>
      </c>
      <c r="B809" s="197" t="s">
        <v>673</v>
      </c>
      <c r="C809" s="176">
        <v>0</v>
      </c>
    </row>
    <row r="810" customHeight="1" spans="1:3">
      <c r="A810" s="199">
        <v>2111201</v>
      </c>
      <c r="B810" s="202" t="s">
        <v>674</v>
      </c>
      <c r="C810" s="176">
        <v>0</v>
      </c>
    </row>
    <row r="811" customHeight="1" spans="1:3">
      <c r="A811" s="199">
        <v>21113</v>
      </c>
      <c r="B811" s="197" t="s">
        <v>675</v>
      </c>
      <c r="C811" s="176">
        <v>0</v>
      </c>
    </row>
    <row r="812" customHeight="1" spans="1:3">
      <c r="A812" s="199">
        <v>2111301</v>
      </c>
      <c r="B812" s="202" t="s">
        <v>676</v>
      </c>
      <c r="C812" s="176">
        <v>0</v>
      </c>
    </row>
    <row r="813" customHeight="1" spans="1:3">
      <c r="A813" s="199">
        <v>21114</v>
      </c>
      <c r="B813" s="197" t="s">
        <v>677</v>
      </c>
      <c r="C813" s="176">
        <v>0</v>
      </c>
    </row>
    <row r="814" customHeight="1" spans="1:3">
      <c r="A814" s="199">
        <v>2111401</v>
      </c>
      <c r="B814" s="202" t="s">
        <v>74</v>
      </c>
      <c r="C814" s="176">
        <v>0</v>
      </c>
    </row>
    <row r="815" customHeight="1" spans="1:3">
      <c r="A815" s="199">
        <v>2111402</v>
      </c>
      <c r="B815" s="202" t="s">
        <v>75</v>
      </c>
      <c r="C815" s="176">
        <v>0</v>
      </c>
    </row>
    <row r="816" customHeight="1" spans="1:3">
      <c r="A816" s="199">
        <v>2111403</v>
      </c>
      <c r="B816" s="202" t="s">
        <v>76</v>
      </c>
      <c r="C816" s="176">
        <v>0</v>
      </c>
    </row>
    <row r="817" customHeight="1" spans="1:3">
      <c r="A817" s="199">
        <v>2111406</v>
      </c>
      <c r="B817" s="202" t="s">
        <v>678</v>
      </c>
      <c r="C817" s="176">
        <v>0</v>
      </c>
    </row>
    <row r="818" customHeight="1" spans="1:3">
      <c r="A818" s="199">
        <v>2111407</v>
      </c>
      <c r="B818" s="202" t="s">
        <v>679</v>
      </c>
      <c r="C818" s="176">
        <v>0</v>
      </c>
    </row>
    <row r="819" customHeight="1" spans="1:3">
      <c r="A819" s="199">
        <v>2111408</v>
      </c>
      <c r="B819" s="202" t="s">
        <v>680</v>
      </c>
      <c r="C819" s="200">
        <v>0</v>
      </c>
    </row>
    <row r="820" customHeight="1" spans="1:3">
      <c r="A820" s="199">
        <v>2111411</v>
      </c>
      <c r="B820" s="202" t="s">
        <v>115</v>
      </c>
      <c r="C820" s="176">
        <v>0</v>
      </c>
    </row>
    <row r="821" customHeight="1" spans="1:3">
      <c r="A821" s="199">
        <v>2111413</v>
      </c>
      <c r="B821" s="202" t="s">
        <v>681</v>
      </c>
      <c r="C821" s="176">
        <v>0</v>
      </c>
    </row>
    <row r="822" customHeight="1" spans="1:3">
      <c r="A822" s="199">
        <v>2111450</v>
      </c>
      <c r="B822" s="202" t="s">
        <v>83</v>
      </c>
      <c r="C822" s="176">
        <v>0</v>
      </c>
    </row>
    <row r="823" customHeight="1" spans="1:3">
      <c r="A823" s="199">
        <v>2111499</v>
      </c>
      <c r="B823" s="202" t="s">
        <v>682</v>
      </c>
      <c r="C823" s="176">
        <v>0</v>
      </c>
    </row>
    <row r="824" customHeight="1" spans="1:3">
      <c r="A824" s="199">
        <v>21199</v>
      </c>
      <c r="B824" s="197" t="s">
        <v>683</v>
      </c>
      <c r="C824" s="176">
        <f>C825</f>
        <v>172</v>
      </c>
    </row>
    <row r="825" customHeight="1" spans="1:3">
      <c r="A825" s="199">
        <v>2119999</v>
      </c>
      <c r="B825" s="202" t="s">
        <v>684</v>
      </c>
      <c r="C825" s="176">
        <v>172</v>
      </c>
    </row>
    <row r="826" customHeight="1" spans="1:3">
      <c r="A826" s="199">
        <v>212</v>
      </c>
      <c r="B826" s="197" t="s">
        <v>685</v>
      </c>
      <c r="C826" s="176">
        <f>SUM(C827,C838,C840,C843,C845,C847)</f>
        <v>13029</v>
      </c>
    </row>
    <row r="827" customHeight="1" spans="1:3">
      <c r="A827" s="199">
        <v>21201</v>
      </c>
      <c r="B827" s="197" t="s">
        <v>686</v>
      </c>
      <c r="C827" s="176">
        <f>SUM(C828:C837)</f>
        <v>2802</v>
      </c>
    </row>
    <row r="828" customHeight="1" spans="1:3">
      <c r="A828" s="199">
        <v>2120101</v>
      </c>
      <c r="B828" s="202" t="s">
        <v>74</v>
      </c>
      <c r="C828" s="176">
        <v>828</v>
      </c>
    </row>
    <row r="829" customHeight="1" spans="1:3">
      <c r="A829" s="199">
        <v>2120102</v>
      </c>
      <c r="B829" s="202" t="s">
        <v>75</v>
      </c>
      <c r="C829" s="176">
        <v>0</v>
      </c>
    </row>
    <row r="830" customHeight="1" spans="1:3">
      <c r="A830" s="199">
        <v>2120103</v>
      </c>
      <c r="B830" s="202" t="s">
        <v>76</v>
      </c>
      <c r="C830" s="176">
        <v>0</v>
      </c>
    </row>
    <row r="831" customHeight="1" spans="1:3">
      <c r="A831" s="199">
        <v>2120104</v>
      </c>
      <c r="B831" s="202" t="s">
        <v>687</v>
      </c>
      <c r="C831" s="176">
        <v>340</v>
      </c>
    </row>
    <row r="832" customHeight="1" spans="1:3">
      <c r="A832" s="199">
        <v>2120105</v>
      </c>
      <c r="B832" s="202" t="s">
        <v>688</v>
      </c>
      <c r="C832" s="176">
        <v>0</v>
      </c>
    </row>
    <row r="833" customHeight="1" spans="1:3">
      <c r="A833" s="199">
        <v>2120106</v>
      </c>
      <c r="B833" s="202" t="s">
        <v>689</v>
      </c>
      <c r="C833" s="176">
        <v>0</v>
      </c>
    </row>
    <row r="834" customHeight="1" spans="1:3">
      <c r="A834" s="199">
        <v>2120107</v>
      </c>
      <c r="B834" s="202" t="s">
        <v>690</v>
      </c>
      <c r="C834" s="176">
        <v>0</v>
      </c>
    </row>
    <row r="835" customHeight="1" spans="1:3">
      <c r="A835" s="199">
        <v>2120109</v>
      </c>
      <c r="B835" s="202" t="s">
        <v>691</v>
      </c>
      <c r="C835" s="176">
        <v>117</v>
      </c>
    </row>
    <row r="836" customHeight="1" spans="1:3">
      <c r="A836" s="199">
        <v>2120110</v>
      </c>
      <c r="B836" s="202" t="s">
        <v>692</v>
      </c>
      <c r="C836" s="176">
        <v>0</v>
      </c>
    </row>
    <row r="837" customHeight="1" spans="1:3">
      <c r="A837" s="199">
        <v>2120199</v>
      </c>
      <c r="B837" s="202" t="s">
        <v>693</v>
      </c>
      <c r="C837" s="176">
        <v>1517</v>
      </c>
    </row>
    <row r="838" customHeight="1" spans="1:3">
      <c r="A838" s="199">
        <v>21202</v>
      </c>
      <c r="B838" s="197" t="s">
        <v>694</v>
      </c>
      <c r="C838" s="176">
        <f>C839</f>
        <v>209</v>
      </c>
    </row>
    <row r="839" customHeight="1" spans="1:3">
      <c r="A839" s="199">
        <v>2120201</v>
      </c>
      <c r="B839" s="202" t="s">
        <v>695</v>
      </c>
      <c r="C839" s="176">
        <v>209</v>
      </c>
    </row>
    <row r="840" customHeight="1" spans="1:3">
      <c r="A840" s="199">
        <v>21203</v>
      </c>
      <c r="B840" s="197" t="s">
        <v>696</v>
      </c>
      <c r="C840" s="176">
        <f>SUM(C841:C842)</f>
        <v>2365</v>
      </c>
    </row>
    <row r="841" customHeight="1" spans="1:3">
      <c r="A841" s="199">
        <v>2120303</v>
      </c>
      <c r="B841" s="202" t="s">
        <v>697</v>
      </c>
      <c r="C841" s="176">
        <v>143</v>
      </c>
    </row>
    <row r="842" customHeight="1" spans="1:3">
      <c r="A842" s="199">
        <v>2120399</v>
      </c>
      <c r="B842" s="202" t="s">
        <v>698</v>
      </c>
      <c r="C842" s="176">
        <v>2222</v>
      </c>
    </row>
    <row r="843" customHeight="1" spans="1:3">
      <c r="A843" s="199">
        <v>21205</v>
      </c>
      <c r="B843" s="197" t="s">
        <v>699</v>
      </c>
      <c r="C843" s="176">
        <f>C844</f>
        <v>1525</v>
      </c>
    </row>
    <row r="844" customHeight="1" spans="1:3">
      <c r="A844" s="199">
        <v>2120501</v>
      </c>
      <c r="B844" s="202" t="s">
        <v>700</v>
      </c>
      <c r="C844" s="200">
        <v>1525</v>
      </c>
    </row>
    <row r="845" customHeight="1" spans="1:3">
      <c r="A845" s="199">
        <v>21206</v>
      </c>
      <c r="B845" s="197" t="s">
        <v>701</v>
      </c>
      <c r="C845" s="176">
        <v>0</v>
      </c>
    </row>
    <row r="846" customHeight="1" spans="1:3">
      <c r="A846" s="199">
        <v>2120601</v>
      </c>
      <c r="B846" s="202" t="s">
        <v>702</v>
      </c>
      <c r="C846" s="176">
        <v>0</v>
      </c>
    </row>
    <row r="847" customHeight="1" spans="1:3">
      <c r="A847" s="199">
        <v>21299</v>
      </c>
      <c r="B847" s="197" t="s">
        <v>703</v>
      </c>
      <c r="C847" s="176">
        <f>C848</f>
        <v>6128</v>
      </c>
    </row>
    <row r="848" customHeight="1" spans="1:3">
      <c r="A848" s="199">
        <v>2129999</v>
      </c>
      <c r="B848" s="202" t="s">
        <v>704</v>
      </c>
      <c r="C848" s="176">
        <v>6128</v>
      </c>
    </row>
    <row r="849" customHeight="1" spans="1:3">
      <c r="A849" s="199">
        <v>213</v>
      </c>
      <c r="B849" s="197" t="s">
        <v>705</v>
      </c>
      <c r="C849" s="176">
        <f>SUM(C850,C876,C898,C926,C937,C944,C950,C953)</f>
        <v>39969</v>
      </c>
    </row>
    <row r="850" customHeight="1" spans="1:3">
      <c r="A850" s="199">
        <v>21301</v>
      </c>
      <c r="B850" s="197" t="s">
        <v>706</v>
      </c>
      <c r="C850" s="176">
        <f>SUM(C851:C875)</f>
        <v>8483</v>
      </c>
    </row>
    <row r="851" customHeight="1" spans="1:3">
      <c r="A851" s="199">
        <v>2130101</v>
      </c>
      <c r="B851" s="202" t="s">
        <v>74</v>
      </c>
      <c r="C851" s="176">
        <v>921</v>
      </c>
    </row>
    <row r="852" customHeight="1" spans="1:3">
      <c r="A852" s="199">
        <v>2130102</v>
      </c>
      <c r="B852" s="202" t="s">
        <v>75</v>
      </c>
      <c r="C852" s="176">
        <v>0</v>
      </c>
    </row>
    <row r="853" customHeight="1" spans="1:3">
      <c r="A853" s="199">
        <v>2130103</v>
      </c>
      <c r="B853" s="202" t="s">
        <v>76</v>
      </c>
      <c r="C853" s="176">
        <v>0</v>
      </c>
    </row>
    <row r="854" customHeight="1" spans="1:3">
      <c r="A854" s="199">
        <v>2130104</v>
      </c>
      <c r="B854" s="202" t="s">
        <v>83</v>
      </c>
      <c r="C854" s="176">
        <v>402</v>
      </c>
    </row>
    <row r="855" customHeight="1" spans="1:3">
      <c r="A855" s="199">
        <v>2130105</v>
      </c>
      <c r="B855" s="202" t="s">
        <v>707</v>
      </c>
      <c r="C855" s="176">
        <v>17</v>
      </c>
    </row>
    <row r="856" customHeight="1" spans="1:3">
      <c r="A856" s="199">
        <v>2130106</v>
      </c>
      <c r="B856" s="202" t="s">
        <v>708</v>
      </c>
      <c r="C856" s="176">
        <v>136</v>
      </c>
    </row>
    <row r="857" customHeight="1" spans="1:3">
      <c r="A857" s="199">
        <v>2130108</v>
      </c>
      <c r="B857" s="202" t="s">
        <v>709</v>
      </c>
      <c r="C857" s="176">
        <v>110</v>
      </c>
    </row>
    <row r="858" customHeight="1" spans="1:3">
      <c r="A858" s="199">
        <v>2130109</v>
      </c>
      <c r="B858" s="202" t="s">
        <v>710</v>
      </c>
      <c r="C858" s="176">
        <v>105</v>
      </c>
    </row>
    <row r="859" customHeight="1" spans="1:3">
      <c r="A859" s="199">
        <v>2130110</v>
      </c>
      <c r="B859" s="202" t="s">
        <v>711</v>
      </c>
      <c r="C859" s="176">
        <v>0</v>
      </c>
    </row>
    <row r="860" customHeight="1" spans="1:3">
      <c r="A860" s="199">
        <v>2130111</v>
      </c>
      <c r="B860" s="202" t="s">
        <v>712</v>
      </c>
      <c r="C860" s="176">
        <v>0</v>
      </c>
    </row>
    <row r="861" customHeight="1" spans="1:3">
      <c r="A861" s="199">
        <v>2130112</v>
      </c>
      <c r="B861" s="202" t="s">
        <v>713</v>
      </c>
      <c r="C861" s="176">
        <v>0</v>
      </c>
    </row>
    <row r="862" customHeight="1" spans="1:3">
      <c r="A862" s="199">
        <v>2130114</v>
      </c>
      <c r="B862" s="202" t="s">
        <v>714</v>
      </c>
      <c r="C862" s="176">
        <v>0</v>
      </c>
    </row>
    <row r="863" customHeight="1" spans="1:3">
      <c r="A863" s="199">
        <v>2130119</v>
      </c>
      <c r="B863" s="202" t="s">
        <v>715</v>
      </c>
      <c r="C863" s="176">
        <v>0</v>
      </c>
    </row>
    <row r="864" customHeight="1" spans="1:3">
      <c r="A864" s="199">
        <v>2130120</v>
      </c>
      <c r="B864" s="202" t="s">
        <v>716</v>
      </c>
      <c r="C864" s="176">
        <v>0</v>
      </c>
    </row>
    <row r="865" customHeight="1" spans="1:3">
      <c r="A865" s="199">
        <v>2130121</v>
      </c>
      <c r="B865" s="202" t="s">
        <v>717</v>
      </c>
      <c r="C865" s="176">
        <v>293</v>
      </c>
    </row>
    <row r="866" customHeight="1" spans="1:3">
      <c r="A866" s="199">
        <v>2130122</v>
      </c>
      <c r="B866" s="202" t="s">
        <v>718</v>
      </c>
      <c r="C866" s="176">
        <v>4741</v>
      </c>
    </row>
    <row r="867" customHeight="1" spans="1:3">
      <c r="A867" s="199">
        <v>2130124</v>
      </c>
      <c r="B867" s="202" t="s">
        <v>719</v>
      </c>
      <c r="C867" s="176">
        <v>51</v>
      </c>
    </row>
    <row r="868" customHeight="1" spans="1:3">
      <c r="A868" s="199">
        <v>2130125</v>
      </c>
      <c r="B868" s="202" t="s">
        <v>720</v>
      </c>
      <c r="C868" s="176">
        <v>0</v>
      </c>
    </row>
    <row r="869" customHeight="1" spans="1:3">
      <c r="A869" s="199">
        <v>2130126</v>
      </c>
      <c r="B869" s="202" t="s">
        <v>721</v>
      </c>
      <c r="C869" s="176">
        <v>254</v>
      </c>
    </row>
    <row r="870" customHeight="1" spans="1:3">
      <c r="A870" s="199">
        <v>2130135</v>
      </c>
      <c r="B870" s="202" t="s">
        <v>722</v>
      </c>
      <c r="C870" s="176">
        <v>893</v>
      </c>
    </row>
    <row r="871" customHeight="1" spans="1:3">
      <c r="A871" s="199">
        <v>2130142</v>
      </c>
      <c r="B871" s="202" t="s">
        <v>723</v>
      </c>
      <c r="C871" s="176">
        <v>0</v>
      </c>
    </row>
    <row r="872" customHeight="1" spans="1:3">
      <c r="A872" s="199">
        <v>2130148</v>
      </c>
      <c r="B872" s="202" t="s">
        <v>724</v>
      </c>
      <c r="C872" s="200">
        <v>0</v>
      </c>
    </row>
    <row r="873" customHeight="1" spans="1:3">
      <c r="A873" s="199">
        <v>2130152</v>
      </c>
      <c r="B873" s="202" t="s">
        <v>725</v>
      </c>
      <c r="C873" s="176">
        <v>0</v>
      </c>
    </row>
    <row r="874" customHeight="1" spans="1:3">
      <c r="A874" s="199">
        <v>2130153</v>
      </c>
      <c r="B874" s="202" t="s">
        <v>726</v>
      </c>
      <c r="C874" s="176">
        <v>224</v>
      </c>
    </row>
    <row r="875" customHeight="1" spans="1:3">
      <c r="A875" s="199">
        <v>2130199</v>
      </c>
      <c r="B875" s="202" t="s">
        <v>727</v>
      </c>
      <c r="C875" s="176">
        <v>336</v>
      </c>
    </row>
    <row r="876" customHeight="1" spans="1:3">
      <c r="A876" s="199">
        <v>21302</v>
      </c>
      <c r="B876" s="197" t="s">
        <v>728</v>
      </c>
      <c r="C876" s="176">
        <f>SUM(C877:C897)</f>
        <v>1185</v>
      </c>
    </row>
    <row r="877" customHeight="1" spans="1:3">
      <c r="A877" s="199">
        <v>2130201</v>
      </c>
      <c r="B877" s="202" t="s">
        <v>74</v>
      </c>
      <c r="C877" s="176">
        <v>329</v>
      </c>
    </row>
    <row r="878" customHeight="1" spans="1:3">
      <c r="A878" s="199">
        <v>2130202</v>
      </c>
      <c r="B878" s="202" t="s">
        <v>75</v>
      </c>
      <c r="C878" s="176">
        <v>0</v>
      </c>
    </row>
    <row r="879" customHeight="1" spans="1:3">
      <c r="A879" s="199">
        <v>2130203</v>
      </c>
      <c r="B879" s="202" t="s">
        <v>76</v>
      </c>
      <c r="C879" s="176">
        <v>0</v>
      </c>
    </row>
    <row r="880" customHeight="1" spans="1:3">
      <c r="A880" s="199">
        <v>2130204</v>
      </c>
      <c r="B880" s="202" t="s">
        <v>729</v>
      </c>
      <c r="C880" s="176">
        <v>0</v>
      </c>
    </row>
    <row r="881" customHeight="1" spans="1:3">
      <c r="A881" s="199">
        <v>2130205</v>
      </c>
      <c r="B881" s="202" t="s">
        <v>730</v>
      </c>
      <c r="C881" s="176">
        <v>111</v>
      </c>
    </row>
    <row r="882" customHeight="1" spans="1:3">
      <c r="A882" s="199">
        <v>2130206</v>
      </c>
      <c r="B882" s="202" t="s">
        <v>731</v>
      </c>
      <c r="C882" s="176">
        <v>0</v>
      </c>
    </row>
    <row r="883" customHeight="1" spans="1:3">
      <c r="A883" s="199">
        <v>2130207</v>
      </c>
      <c r="B883" s="202" t="s">
        <v>732</v>
      </c>
      <c r="C883" s="200">
        <v>0</v>
      </c>
    </row>
    <row r="884" customHeight="1" spans="1:3">
      <c r="A884" s="199">
        <v>2130209</v>
      </c>
      <c r="B884" s="202" t="s">
        <v>733</v>
      </c>
      <c r="C884" s="176">
        <v>0</v>
      </c>
    </row>
    <row r="885" customHeight="1" spans="1:3">
      <c r="A885" s="199">
        <v>2130211</v>
      </c>
      <c r="B885" s="202" t="s">
        <v>734</v>
      </c>
      <c r="C885" s="176">
        <v>417</v>
      </c>
    </row>
    <row r="886" customHeight="1" spans="1:3">
      <c r="A886" s="199">
        <v>2130212</v>
      </c>
      <c r="B886" s="202" t="s">
        <v>735</v>
      </c>
      <c r="C886" s="176">
        <v>0</v>
      </c>
    </row>
    <row r="887" customHeight="1" spans="1:3">
      <c r="A887" s="199">
        <v>2130213</v>
      </c>
      <c r="B887" s="202" t="s">
        <v>736</v>
      </c>
      <c r="C887" s="176">
        <v>0</v>
      </c>
    </row>
    <row r="888" customHeight="1" spans="1:3">
      <c r="A888" s="199">
        <v>2130217</v>
      </c>
      <c r="B888" s="202" t="s">
        <v>737</v>
      </c>
      <c r="C888" s="176">
        <v>0</v>
      </c>
    </row>
    <row r="889" customHeight="1" spans="1:3">
      <c r="A889" s="199">
        <v>2130220</v>
      </c>
      <c r="B889" s="202" t="s">
        <v>738</v>
      </c>
      <c r="C889" s="176">
        <v>0</v>
      </c>
    </row>
    <row r="890" customHeight="1" spans="1:3">
      <c r="A890" s="199">
        <v>2130221</v>
      </c>
      <c r="B890" s="202" t="s">
        <v>739</v>
      </c>
      <c r="C890" s="200">
        <v>0</v>
      </c>
    </row>
    <row r="891" customHeight="1" spans="1:3">
      <c r="A891" s="199">
        <v>2130223</v>
      </c>
      <c r="B891" s="202" t="s">
        <v>740</v>
      </c>
      <c r="C891" s="176">
        <v>0</v>
      </c>
    </row>
    <row r="892" customHeight="1" spans="1:3">
      <c r="A892" s="199">
        <v>2130226</v>
      </c>
      <c r="B892" s="202" t="s">
        <v>741</v>
      </c>
      <c r="C892" s="176">
        <v>0</v>
      </c>
    </row>
    <row r="893" customHeight="1" spans="1:3">
      <c r="A893" s="199">
        <v>2130227</v>
      </c>
      <c r="B893" s="202" t="s">
        <v>742</v>
      </c>
      <c r="C893" s="176">
        <v>0</v>
      </c>
    </row>
    <row r="894" customHeight="1" spans="1:3">
      <c r="A894" s="199">
        <v>2130234</v>
      </c>
      <c r="B894" s="202" t="s">
        <v>743</v>
      </c>
      <c r="C894" s="176">
        <v>0</v>
      </c>
    </row>
    <row r="895" customHeight="1" spans="1:3">
      <c r="A895" s="199">
        <v>2130236</v>
      </c>
      <c r="B895" s="202" t="s">
        <v>744</v>
      </c>
      <c r="C895" s="176">
        <v>0</v>
      </c>
    </row>
    <row r="896" customHeight="1" spans="1:3">
      <c r="A896" s="199">
        <v>2130237</v>
      </c>
      <c r="B896" s="202" t="s">
        <v>713</v>
      </c>
      <c r="C896" s="176">
        <v>0</v>
      </c>
    </row>
    <row r="897" customHeight="1" spans="1:3">
      <c r="A897" s="199">
        <v>2130299</v>
      </c>
      <c r="B897" s="202" t="s">
        <v>745</v>
      </c>
      <c r="C897" s="200">
        <v>328</v>
      </c>
    </row>
    <row r="898" customHeight="1" spans="1:3">
      <c r="A898" s="199">
        <v>21303</v>
      </c>
      <c r="B898" s="197" t="s">
        <v>746</v>
      </c>
      <c r="C898" s="200">
        <f>SUM(C899:C925)</f>
        <v>16303</v>
      </c>
    </row>
    <row r="899" customHeight="1" spans="1:3">
      <c r="A899" s="199">
        <v>2130301</v>
      </c>
      <c r="B899" s="202" t="s">
        <v>74</v>
      </c>
      <c r="C899" s="176">
        <v>1573</v>
      </c>
    </row>
    <row r="900" customHeight="1" spans="1:3">
      <c r="A900" s="199">
        <v>2130302</v>
      </c>
      <c r="B900" s="202" t="s">
        <v>75</v>
      </c>
      <c r="C900" s="200">
        <v>0</v>
      </c>
    </row>
    <row r="901" customHeight="1" spans="1:3">
      <c r="A901" s="199">
        <v>2130303</v>
      </c>
      <c r="B901" s="202" t="s">
        <v>76</v>
      </c>
      <c r="C901" s="200">
        <v>0</v>
      </c>
    </row>
    <row r="902" customHeight="1" spans="1:3">
      <c r="A902" s="199">
        <v>2130304</v>
      </c>
      <c r="B902" s="202" t="s">
        <v>747</v>
      </c>
      <c r="C902" s="176">
        <v>186</v>
      </c>
    </row>
    <row r="903" customHeight="1" spans="1:3">
      <c r="A903" s="199">
        <v>2130305</v>
      </c>
      <c r="B903" s="202" t="s">
        <v>748</v>
      </c>
      <c r="C903" s="200">
        <v>12121</v>
      </c>
    </row>
    <row r="904" customHeight="1" spans="1:3">
      <c r="A904" s="199">
        <v>2130306</v>
      </c>
      <c r="B904" s="202" t="s">
        <v>749</v>
      </c>
      <c r="C904" s="200">
        <v>99</v>
      </c>
    </row>
    <row r="905" customHeight="1" spans="1:3">
      <c r="A905" s="199">
        <v>2130307</v>
      </c>
      <c r="B905" s="202" t="s">
        <v>750</v>
      </c>
      <c r="C905" s="176">
        <v>0</v>
      </c>
    </row>
    <row r="906" customHeight="1" spans="1:3">
      <c r="A906" s="199">
        <v>2130308</v>
      </c>
      <c r="B906" s="202" t="s">
        <v>751</v>
      </c>
      <c r="C906" s="176">
        <v>0</v>
      </c>
    </row>
    <row r="907" customHeight="1" spans="1:3">
      <c r="A907" s="199">
        <v>2130309</v>
      </c>
      <c r="B907" s="202" t="s">
        <v>752</v>
      </c>
      <c r="C907" s="176">
        <v>0</v>
      </c>
    </row>
    <row r="908" customHeight="1" spans="1:3">
      <c r="A908" s="199">
        <v>2130310</v>
      </c>
      <c r="B908" s="202" t="s">
        <v>753</v>
      </c>
      <c r="C908" s="176">
        <v>0</v>
      </c>
    </row>
    <row r="909" customHeight="1" spans="1:3">
      <c r="A909" s="199">
        <v>2130311</v>
      </c>
      <c r="B909" s="202" t="s">
        <v>754</v>
      </c>
      <c r="C909" s="176">
        <v>3</v>
      </c>
    </row>
    <row r="910" customHeight="1" spans="1:3">
      <c r="A910" s="199">
        <v>2130312</v>
      </c>
      <c r="B910" s="202" t="s">
        <v>755</v>
      </c>
      <c r="C910" s="176">
        <v>0</v>
      </c>
    </row>
    <row r="911" customHeight="1" spans="1:3">
      <c r="A911" s="199">
        <v>2130313</v>
      </c>
      <c r="B911" s="202" t="s">
        <v>756</v>
      </c>
      <c r="C911" s="176">
        <v>0</v>
      </c>
    </row>
    <row r="912" customHeight="1" spans="1:3">
      <c r="A912" s="199">
        <v>2130314</v>
      </c>
      <c r="B912" s="202" t="s">
        <v>757</v>
      </c>
      <c r="C912" s="176">
        <v>992</v>
      </c>
    </row>
    <row r="913" customHeight="1" spans="1:3">
      <c r="A913" s="199">
        <v>2130315</v>
      </c>
      <c r="B913" s="202" t="s">
        <v>758</v>
      </c>
      <c r="C913" s="176">
        <v>0</v>
      </c>
    </row>
    <row r="914" customHeight="1" spans="1:3">
      <c r="A914" s="199">
        <v>2130316</v>
      </c>
      <c r="B914" s="202" t="s">
        <v>759</v>
      </c>
      <c r="C914" s="176">
        <v>711</v>
      </c>
    </row>
    <row r="915" customHeight="1" spans="1:3">
      <c r="A915" s="199">
        <v>2130317</v>
      </c>
      <c r="B915" s="202" t="s">
        <v>760</v>
      </c>
      <c r="C915" s="176">
        <v>0</v>
      </c>
    </row>
    <row r="916" customHeight="1" spans="1:3">
      <c r="A916" s="199">
        <v>2130318</v>
      </c>
      <c r="B916" s="202" t="s">
        <v>761</v>
      </c>
      <c r="C916" s="176">
        <v>0</v>
      </c>
    </row>
    <row r="917" customHeight="1" spans="1:3">
      <c r="A917" s="199">
        <v>2130319</v>
      </c>
      <c r="B917" s="202" t="s">
        <v>762</v>
      </c>
      <c r="C917" s="176">
        <v>0</v>
      </c>
    </row>
    <row r="918" customHeight="1" spans="1:3">
      <c r="A918" s="199">
        <v>2130321</v>
      </c>
      <c r="B918" s="202" t="s">
        <v>763</v>
      </c>
      <c r="C918" s="176">
        <v>0</v>
      </c>
    </row>
    <row r="919" customHeight="1" spans="1:3">
      <c r="A919" s="199">
        <v>2130322</v>
      </c>
      <c r="B919" s="202" t="s">
        <v>764</v>
      </c>
      <c r="C919" s="176">
        <v>0</v>
      </c>
    </row>
    <row r="920" customHeight="1" spans="1:3">
      <c r="A920" s="199">
        <v>2130333</v>
      </c>
      <c r="B920" s="202" t="s">
        <v>740</v>
      </c>
      <c r="C920" s="176">
        <v>0</v>
      </c>
    </row>
    <row r="921" customHeight="1" spans="1:3">
      <c r="A921" s="199">
        <v>2130334</v>
      </c>
      <c r="B921" s="202" t="s">
        <v>765</v>
      </c>
      <c r="C921" s="176">
        <v>0</v>
      </c>
    </row>
    <row r="922" customHeight="1" spans="1:3">
      <c r="A922" s="199">
        <v>2130335</v>
      </c>
      <c r="B922" s="202" t="s">
        <v>766</v>
      </c>
      <c r="C922" s="176">
        <v>0</v>
      </c>
    </row>
    <row r="923" customHeight="1" spans="1:3">
      <c r="A923" s="199">
        <v>2130336</v>
      </c>
      <c r="B923" s="202" t="s">
        <v>767</v>
      </c>
      <c r="C923" s="176">
        <v>0</v>
      </c>
    </row>
    <row r="924" customHeight="1" spans="1:3">
      <c r="A924" s="199">
        <v>2130337</v>
      </c>
      <c r="B924" s="202" t="s">
        <v>768</v>
      </c>
      <c r="C924" s="176">
        <v>0</v>
      </c>
    </row>
    <row r="925" customHeight="1" spans="1:3">
      <c r="A925" s="199">
        <v>2130399</v>
      </c>
      <c r="B925" s="202" t="s">
        <v>769</v>
      </c>
      <c r="C925" s="176">
        <v>618</v>
      </c>
    </row>
    <row r="926" customHeight="1" spans="1:3">
      <c r="A926" s="199">
        <v>21305</v>
      </c>
      <c r="B926" s="197" t="s">
        <v>770</v>
      </c>
      <c r="C926" s="200">
        <f>SUM(C927:C936)</f>
        <v>3926</v>
      </c>
    </row>
    <row r="927" customHeight="1" spans="1:3">
      <c r="A927" s="199">
        <v>2130501</v>
      </c>
      <c r="B927" s="202" t="s">
        <v>74</v>
      </c>
      <c r="C927" s="200">
        <v>68</v>
      </c>
    </row>
    <row r="928" customHeight="1" spans="1:3">
      <c r="A928" s="199">
        <v>2130502</v>
      </c>
      <c r="B928" s="202" t="s">
        <v>75</v>
      </c>
      <c r="C928" s="200">
        <v>0</v>
      </c>
    </row>
    <row r="929" customHeight="1" spans="1:3">
      <c r="A929" s="199">
        <v>2130503</v>
      </c>
      <c r="B929" s="202" t="s">
        <v>76</v>
      </c>
      <c r="C929" s="200">
        <v>0</v>
      </c>
    </row>
    <row r="930" customHeight="1" spans="1:3">
      <c r="A930" s="199">
        <v>2130504</v>
      </c>
      <c r="B930" s="202" t="s">
        <v>771</v>
      </c>
      <c r="C930" s="200">
        <v>1107</v>
      </c>
    </row>
    <row r="931" customHeight="1" spans="1:3">
      <c r="A931" s="199">
        <v>2130505</v>
      </c>
      <c r="B931" s="202" t="s">
        <v>772</v>
      </c>
      <c r="C931" s="200">
        <v>0</v>
      </c>
    </row>
    <row r="932" customHeight="1" spans="1:3">
      <c r="A932" s="199">
        <v>2130506</v>
      </c>
      <c r="B932" s="202" t="s">
        <v>773</v>
      </c>
      <c r="C932" s="200">
        <v>0</v>
      </c>
    </row>
    <row r="933" customHeight="1" spans="1:3">
      <c r="A933" s="199">
        <v>2130507</v>
      </c>
      <c r="B933" s="202" t="s">
        <v>774</v>
      </c>
      <c r="C933" s="200">
        <v>0</v>
      </c>
    </row>
    <row r="934" customHeight="1" spans="1:3">
      <c r="A934" s="199">
        <v>2130508</v>
      </c>
      <c r="B934" s="202" t="s">
        <v>775</v>
      </c>
      <c r="C934" s="200">
        <v>0</v>
      </c>
    </row>
    <row r="935" customHeight="1" spans="1:3">
      <c r="A935" s="199">
        <v>2130550</v>
      </c>
      <c r="B935" s="202" t="s">
        <v>83</v>
      </c>
      <c r="C935" s="200">
        <v>0</v>
      </c>
    </row>
    <row r="936" customHeight="1" spans="1:3">
      <c r="A936" s="199">
        <v>2130599</v>
      </c>
      <c r="B936" s="202" t="s">
        <v>776</v>
      </c>
      <c r="C936" s="200">
        <v>2751</v>
      </c>
    </row>
    <row r="937" customHeight="1" spans="1:3">
      <c r="A937" s="199">
        <v>21307</v>
      </c>
      <c r="B937" s="197" t="s">
        <v>777</v>
      </c>
      <c r="C937" s="200">
        <f>SUM(C938:C943)</f>
        <v>1847</v>
      </c>
    </row>
    <row r="938" customHeight="1" spans="1:3">
      <c r="A938" s="199">
        <v>2130701</v>
      </c>
      <c r="B938" s="202" t="s">
        <v>778</v>
      </c>
      <c r="C938" s="200">
        <v>347</v>
      </c>
    </row>
    <row r="939" customHeight="1" spans="1:3">
      <c r="A939" s="199">
        <v>2130704</v>
      </c>
      <c r="B939" s="202" t="s">
        <v>779</v>
      </c>
      <c r="C939" s="200">
        <v>0</v>
      </c>
    </row>
    <row r="940" customHeight="1" spans="1:3">
      <c r="A940" s="199">
        <v>2130705</v>
      </c>
      <c r="B940" s="202" t="s">
        <v>780</v>
      </c>
      <c r="C940" s="200">
        <v>1252</v>
      </c>
    </row>
    <row r="941" customHeight="1" spans="1:3">
      <c r="A941" s="199">
        <v>2130706</v>
      </c>
      <c r="B941" s="202" t="s">
        <v>781</v>
      </c>
      <c r="C941" s="200">
        <v>149</v>
      </c>
    </row>
    <row r="942" customHeight="1" spans="1:3">
      <c r="A942" s="199">
        <v>2130707</v>
      </c>
      <c r="B942" s="202" t="s">
        <v>782</v>
      </c>
      <c r="C942" s="200">
        <v>88</v>
      </c>
    </row>
    <row r="943" customHeight="1" spans="1:3">
      <c r="A943" s="199">
        <v>2130799</v>
      </c>
      <c r="B943" s="202" t="s">
        <v>783</v>
      </c>
      <c r="C943" s="200">
        <v>11</v>
      </c>
    </row>
    <row r="944" customHeight="1" spans="1:3">
      <c r="A944" s="199">
        <v>21308</v>
      </c>
      <c r="B944" s="197" t="s">
        <v>784</v>
      </c>
      <c r="C944" s="200">
        <f>SUM(C945:C949)</f>
        <v>3641</v>
      </c>
    </row>
    <row r="945" customHeight="1" spans="1:3">
      <c r="A945" s="199">
        <v>2130801</v>
      </c>
      <c r="B945" s="202" t="s">
        <v>785</v>
      </c>
      <c r="C945" s="200">
        <v>0</v>
      </c>
    </row>
    <row r="946" customHeight="1" spans="1:3">
      <c r="A946" s="199">
        <v>2130803</v>
      </c>
      <c r="B946" s="202" t="s">
        <v>786</v>
      </c>
      <c r="C946" s="200">
        <v>1130</v>
      </c>
    </row>
    <row r="947" customHeight="1" spans="1:3">
      <c r="A947" s="199">
        <v>2130804</v>
      </c>
      <c r="B947" s="202" t="s">
        <v>787</v>
      </c>
      <c r="C947" s="200">
        <v>298</v>
      </c>
    </row>
    <row r="948" customHeight="1" spans="1:3">
      <c r="A948" s="199">
        <v>2130805</v>
      </c>
      <c r="B948" s="202" t="s">
        <v>788</v>
      </c>
      <c r="C948" s="176">
        <v>0</v>
      </c>
    </row>
    <row r="949" customHeight="1" spans="1:3">
      <c r="A949" s="199">
        <v>2130899</v>
      </c>
      <c r="B949" s="202" t="s">
        <v>789</v>
      </c>
      <c r="C949" s="176">
        <v>2213</v>
      </c>
    </row>
    <row r="950" customHeight="1" spans="1:3">
      <c r="A950" s="199">
        <v>21309</v>
      </c>
      <c r="B950" s="197" t="s">
        <v>790</v>
      </c>
      <c r="C950" s="200">
        <f>SUM(C951:C952)</f>
        <v>4226</v>
      </c>
    </row>
    <row r="951" customHeight="1" spans="1:3">
      <c r="A951" s="199">
        <v>2130901</v>
      </c>
      <c r="B951" s="202" t="s">
        <v>791</v>
      </c>
      <c r="C951" s="200">
        <v>3655</v>
      </c>
    </row>
    <row r="952" customHeight="1" spans="1:3">
      <c r="A952" s="199">
        <v>2130999</v>
      </c>
      <c r="B952" s="202" t="s">
        <v>792</v>
      </c>
      <c r="C952" s="200">
        <v>571</v>
      </c>
    </row>
    <row r="953" customHeight="1" spans="1:3">
      <c r="A953" s="199">
        <v>21399</v>
      </c>
      <c r="B953" s="197" t="s">
        <v>793</v>
      </c>
      <c r="C953" s="200">
        <f>C954+C955</f>
        <v>358</v>
      </c>
    </row>
    <row r="954" customHeight="1" spans="1:3">
      <c r="A954" s="199">
        <v>2139901</v>
      </c>
      <c r="B954" s="202" t="s">
        <v>794</v>
      </c>
      <c r="C954" s="200">
        <v>0</v>
      </c>
    </row>
    <row r="955" customHeight="1" spans="1:3">
      <c r="A955" s="199">
        <v>2139999</v>
      </c>
      <c r="B955" s="202" t="s">
        <v>795</v>
      </c>
      <c r="C955" s="200">
        <v>358</v>
      </c>
    </row>
    <row r="956" customHeight="1" spans="1:3">
      <c r="A956" s="199">
        <v>214</v>
      </c>
      <c r="B956" s="197" t="s">
        <v>796</v>
      </c>
      <c r="C956" s="198">
        <f>C957+C979+C989+C999+C1006+C1011</f>
        <v>12431</v>
      </c>
    </row>
    <row r="957" customHeight="1" spans="1:3">
      <c r="A957" s="199">
        <v>21401</v>
      </c>
      <c r="B957" s="197" t="s">
        <v>797</v>
      </c>
      <c r="C957" s="200">
        <f>SUM(C958:C978)</f>
        <v>12079</v>
      </c>
    </row>
    <row r="958" customHeight="1" spans="1:3">
      <c r="A958" s="199">
        <v>2140101</v>
      </c>
      <c r="B958" s="202" t="s">
        <v>74</v>
      </c>
      <c r="C958" s="200">
        <v>635</v>
      </c>
    </row>
    <row r="959" customHeight="1" spans="1:3">
      <c r="A959" s="199">
        <v>2140102</v>
      </c>
      <c r="B959" s="202" t="s">
        <v>75</v>
      </c>
      <c r="C959" s="200">
        <v>7</v>
      </c>
    </row>
    <row r="960" customHeight="1" spans="1:3">
      <c r="A960" s="199">
        <v>2140103</v>
      </c>
      <c r="B960" s="202" t="s">
        <v>76</v>
      </c>
      <c r="C960" s="200">
        <v>0</v>
      </c>
    </row>
    <row r="961" customHeight="1" spans="1:3">
      <c r="A961" s="199">
        <v>2140104</v>
      </c>
      <c r="B961" s="202" t="s">
        <v>798</v>
      </c>
      <c r="C961" s="200">
        <v>8810</v>
      </c>
    </row>
    <row r="962" customHeight="1" spans="1:3">
      <c r="A962" s="199">
        <v>2140106</v>
      </c>
      <c r="B962" s="202" t="s">
        <v>799</v>
      </c>
      <c r="C962" s="200">
        <v>593</v>
      </c>
    </row>
    <row r="963" customHeight="1" spans="1:3">
      <c r="A963" s="199">
        <v>2140109</v>
      </c>
      <c r="B963" s="202" t="s">
        <v>800</v>
      </c>
      <c r="C963" s="200">
        <v>0</v>
      </c>
    </row>
    <row r="964" customHeight="1" spans="1:3">
      <c r="A964" s="199">
        <v>2140110</v>
      </c>
      <c r="B964" s="202" t="s">
        <v>801</v>
      </c>
      <c r="C964" s="200">
        <v>0</v>
      </c>
    </row>
    <row r="965" customHeight="1" spans="1:3">
      <c r="A965" s="199">
        <v>2140111</v>
      </c>
      <c r="B965" s="202" t="s">
        <v>802</v>
      </c>
      <c r="C965" s="200">
        <v>0</v>
      </c>
    </row>
    <row r="966" customHeight="1" spans="1:3">
      <c r="A966" s="199">
        <v>2140112</v>
      </c>
      <c r="B966" s="202" t="s">
        <v>803</v>
      </c>
      <c r="C966" s="200">
        <v>273</v>
      </c>
    </row>
    <row r="967" customHeight="1" spans="1:3">
      <c r="A967" s="199">
        <v>2140114</v>
      </c>
      <c r="B967" s="202" t="s">
        <v>804</v>
      </c>
      <c r="C967" s="200">
        <v>0</v>
      </c>
    </row>
    <row r="968" customHeight="1" spans="1:3">
      <c r="A968" s="199">
        <v>2140122</v>
      </c>
      <c r="B968" s="202" t="s">
        <v>805</v>
      </c>
      <c r="C968" s="200">
        <v>0</v>
      </c>
    </row>
    <row r="969" customHeight="1" spans="1:3">
      <c r="A969" s="199">
        <v>2140123</v>
      </c>
      <c r="B969" s="202" t="s">
        <v>806</v>
      </c>
      <c r="C969" s="200">
        <v>0</v>
      </c>
    </row>
    <row r="970" customHeight="1" spans="1:3">
      <c r="A970" s="199">
        <v>2140127</v>
      </c>
      <c r="B970" s="202" t="s">
        <v>807</v>
      </c>
      <c r="C970" s="200">
        <v>0</v>
      </c>
    </row>
    <row r="971" customHeight="1" spans="1:3">
      <c r="A971" s="199">
        <v>2140128</v>
      </c>
      <c r="B971" s="202" t="s">
        <v>808</v>
      </c>
      <c r="C971" s="200">
        <v>0</v>
      </c>
    </row>
    <row r="972" customHeight="1" spans="1:3">
      <c r="A972" s="199">
        <v>2140129</v>
      </c>
      <c r="B972" s="202" t="s">
        <v>809</v>
      </c>
      <c r="C972" s="200">
        <v>0</v>
      </c>
    </row>
    <row r="973" customHeight="1" spans="1:3">
      <c r="A973" s="199">
        <v>2140130</v>
      </c>
      <c r="B973" s="202" t="s">
        <v>810</v>
      </c>
      <c r="C973" s="200">
        <v>0</v>
      </c>
    </row>
    <row r="974" customHeight="1" spans="1:3">
      <c r="A974" s="199">
        <v>2140131</v>
      </c>
      <c r="B974" s="202" t="s">
        <v>811</v>
      </c>
      <c r="C974" s="200">
        <v>0</v>
      </c>
    </row>
    <row r="975" customHeight="1" spans="1:3">
      <c r="A975" s="199">
        <v>2140133</v>
      </c>
      <c r="B975" s="202" t="s">
        <v>812</v>
      </c>
      <c r="C975" s="200">
        <v>0</v>
      </c>
    </row>
    <row r="976" customHeight="1" spans="1:3">
      <c r="A976" s="199">
        <v>2140136</v>
      </c>
      <c r="B976" s="202" t="s">
        <v>813</v>
      </c>
      <c r="C976" s="200">
        <v>81</v>
      </c>
    </row>
    <row r="977" customHeight="1" spans="1:3">
      <c r="A977" s="199">
        <v>2140138</v>
      </c>
      <c r="B977" s="202" t="s">
        <v>814</v>
      </c>
      <c r="C977" s="200">
        <v>0</v>
      </c>
    </row>
    <row r="978" customHeight="1" spans="1:3">
      <c r="A978" s="199">
        <v>2140199</v>
      </c>
      <c r="B978" s="202" t="s">
        <v>815</v>
      </c>
      <c r="C978" s="200">
        <v>1680</v>
      </c>
    </row>
    <row r="979" customHeight="1" spans="1:3">
      <c r="A979" s="199">
        <v>21402</v>
      </c>
      <c r="B979" s="197" t="s">
        <v>816</v>
      </c>
      <c r="C979" s="200">
        <v>0</v>
      </c>
    </row>
    <row r="980" customHeight="1" spans="1:3">
      <c r="A980" s="199">
        <v>2140201</v>
      </c>
      <c r="B980" s="202" t="s">
        <v>74</v>
      </c>
      <c r="C980" s="200">
        <v>0</v>
      </c>
    </row>
    <row r="981" customHeight="1" spans="1:3">
      <c r="A981" s="199">
        <v>2140202</v>
      </c>
      <c r="B981" s="202" t="s">
        <v>75</v>
      </c>
      <c r="C981" s="200">
        <v>0</v>
      </c>
    </row>
    <row r="982" customHeight="1" spans="1:3">
      <c r="A982" s="199">
        <v>2140203</v>
      </c>
      <c r="B982" s="202" t="s">
        <v>76</v>
      </c>
      <c r="C982" s="200">
        <v>0</v>
      </c>
    </row>
    <row r="983" customHeight="1" spans="1:3">
      <c r="A983" s="199">
        <v>2140204</v>
      </c>
      <c r="B983" s="202" t="s">
        <v>817</v>
      </c>
      <c r="C983" s="200">
        <v>0</v>
      </c>
    </row>
    <row r="984" customHeight="1" spans="1:3">
      <c r="A984" s="199">
        <v>2140205</v>
      </c>
      <c r="B984" s="202" t="s">
        <v>818</v>
      </c>
      <c r="C984" s="200">
        <v>0</v>
      </c>
    </row>
    <row r="985" customHeight="1" spans="1:3">
      <c r="A985" s="199">
        <v>2140206</v>
      </c>
      <c r="B985" s="202" t="s">
        <v>819</v>
      </c>
      <c r="C985" s="200">
        <v>0</v>
      </c>
    </row>
    <row r="986" customHeight="1" spans="1:3">
      <c r="A986" s="199">
        <v>2140207</v>
      </c>
      <c r="B986" s="202" t="s">
        <v>820</v>
      </c>
      <c r="C986" s="200">
        <v>0</v>
      </c>
    </row>
    <row r="987" customHeight="1" spans="1:3">
      <c r="A987" s="199">
        <v>2140208</v>
      </c>
      <c r="B987" s="202" t="s">
        <v>821</v>
      </c>
      <c r="C987" s="200">
        <v>0</v>
      </c>
    </row>
    <row r="988" customHeight="1" spans="1:3">
      <c r="A988" s="199">
        <v>2140299</v>
      </c>
      <c r="B988" s="202" t="s">
        <v>822</v>
      </c>
      <c r="C988" s="200">
        <v>0</v>
      </c>
    </row>
    <row r="989" customHeight="1" spans="1:3">
      <c r="A989" s="199">
        <v>21403</v>
      </c>
      <c r="B989" s="197" t="s">
        <v>823</v>
      </c>
      <c r="C989" s="200">
        <v>0</v>
      </c>
    </row>
    <row r="990" customHeight="1" spans="1:3">
      <c r="A990" s="199">
        <v>2140301</v>
      </c>
      <c r="B990" s="202" t="s">
        <v>74</v>
      </c>
      <c r="C990" s="200">
        <v>0</v>
      </c>
    </row>
    <row r="991" customHeight="1" spans="1:3">
      <c r="A991" s="199">
        <v>2140302</v>
      </c>
      <c r="B991" s="202" t="s">
        <v>75</v>
      </c>
      <c r="C991" s="200">
        <v>0</v>
      </c>
    </row>
    <row r="992" customHeight="1" spans="1:3">
      <c r="A992" s="199">
        <v>2140303</v>
      </c>
      <c r="B992" s="202" t="s">
        <v>76</v>
      </c>
      <c r="C992" s="200">
        <v>0</v>
      </c>
    </row>
    <row r="993" customHeight="1" spans="1:3">
      <c r="A993" s="199">
        <v>2140304</v>
      </c>
      <c r="B993" s="202" t="s">
        <v>824</v>
      </c>
      <c r="C993" s="200">
        <v>0</v>
      </c>
    </row>
    <row r="994" customHeight="1" spans="1:3">
      <c r="A994" s="199">
        <v>2140305</v>
      </c>
      <c r="B994" s="202" t="s">
        <v>825</v>
      </c>
      <c r="C994" s="200">
        <v>0</v>
      </c>
    </row>
    <row r="995" customHeight="1" spans="1:3">
      <c r="A995" s="199">
        <v>2140306</v>
      </c>
      <c r="B995" s="202" t="s">
        <v>826</v>
      </c>
      <c r="C995" s="200">
        <v>0</v>
      </c>
    </row>
    <row r="996" customHeight="1" spans="1:3">
      <c r="A996" s="199">
        <v>2140307</v>
      </c>
      <c r="B996" s="202" t="s">
        <v>827</v>
      </c>
      <c r="C996" s="200">
        <v>0</v>
      </c>
    </row>
    <row r="997" customHeight="1" spans="1:3">
      <c r="A997" s="199">
        <v>2140308</v>
      </c>
      <c r="B997" s="202" t="s">
        <v>828</v>
      </c>
      <c r="C997" s="200">
        <v>0</v>
      </c>
    </row>
    <row r="998" customHeight="1" spans="1:3">
      <c r="A998" s="199">
        <v>2140399</v>
      </c>
      <c r="B998" s="202" t="s">
        <v>829</v>
      </c>
      <c r="C998" s="200">
        <v>0</v>
      </c>
    </row>
    <row r="999" customHeight="1" spans="1:3">
      <c r="A999" s="199">
        <v>21405</v>
      </c>
      <c r="B999" s="197" t="s">
        <v>830</v>
      </c>
      <c r="C999" s="200">
        <v>0</v>
      </c>
    </row>
    <row r="1000" customHeight="1" spans="1:3">
      <c r="A1000" s="199">
        <v>2140501</v>
      </c>
      <c r="B1000" s="202" t="s">
        <v>74</v>
      </c>
      <c r="C1000" s="176">
        <v>0</v>
      </c>
    </row>
    <row r="1001" customHeight="1" spans="1:3">
      <c r="A1001" s="199">
        <v>2140502</v>
      </c>
      <c r="B1001" s="202" t="s">
        <v>75</v>
      </c>
      <c r="C1001" s="176">
        <v>0</v>
      </c>
    </row>
    <row r="1002" customHeight="1" spans="1:3">
      <c r="A1002" s="199">
        <v>2140503</v>
      </c>
      <c r="B1002" s="202" t="s">
        <v>76</v>
      </c>
      <c r="C1002" s="176">
        <v>0</v>
      </c>
    </row>
    <row r="1003" customHeight="1" spans="1:3">
      <c r="A1003" s="199">
        <v>2140504</v>
      </c>
      <c r="B1003" s="202" t="s">
        <v>821</v>
      </c>
      <c r="C1003" s="176">
        <v>0</v>
      </c>
    </row>
    <row r="1004" customHeight="1" spans="1:3">
      <c r="A1004" s="199">
        <v>2140505</v>
      </c>
      <c r="B1004" s="202" t="s">
        <v>831</v>
      </c>
      <c r="C1004" s="176">
        <v>0</v>
      </c>
    </row>
    <row r="1005" customHeight="1" spans="1:3">
      <c r="A1005" s="199">
        <v>2140599</v>
      </c>
      <c r="B1005" s="202" t="s">
        <v>832</v>
      </c>
      <c r="C1005" s="176">
        <v>0</v>
      </c>
    </row>
    <row r="1006" customHeight="1" spans="1:3">
      <c r="A1006" s="199">
        <v>21406</v>
      </c>
      <c r="B1006" s="197" t="s">
        <v>833</v>
      </c>
      <c r="C1006" s="176">
        <v>0</v>
      </c>
    </row>
    <row r="1007" customHeight="1" spans="1:3">
      <c r="A1007" s="199">
        <v>2140601</v>
      </c>
      <c r="B1007" s="202" t="s">
        <v>834</v>
      </c>
      <c r="C1007" s="176">
        <v>0</v>
      </c>
    </row>
    <row r="1008" customHeight="1" spans="1:3">
      <c r="A1008" s="199">
        <v>2140602</v>
      </c>
      <c r="B1008" s="202" t="s">
        <v>835</v>
      </c>
      <c r="C1008" s="176">
        <v>0</v>
      </c>
    </row>
    <row r="1009" customHeight="1" spans="1:3">
      <c r="A1009" s="199">
        <v>2140603</v>
      </c>
      <c r="B1009" s="202" t="s">
        <v>836</v>
      </c>
      <c r="C1009" s="176">
        <v>0</v>
      </c>
    </row>
    <row r="1010" customHeight="1" spans="1:3">
      <c r="A1010" s="199">
        <v>2140699</v>
      </c>
      <c r="B1010" s="202" t="s">
        <v>837</v>
      </c>
      <c r="C1010" s="200">
        <v>0</v>
      </c>
    </row>
    <row r="1011" customHeight="1" spans="1:3">
      <c r="A1011" s="199">
        <v>21499</v>
      </c>
      <c r="B1011" s="197" t="s">
        <v>838</v>
      </c>
      <c r="C1011" s="200">
        <f>C1012+C1013</f>
        <v>352</v>
      </c>
    </row>
    <row r="1012" customHeight="1" spans="1:3">
      <c r="A1012" s="199">
        <v>2149901</v>
      </c>
      <c r="B1012" s="202" t="s">
        <v>839</v>
      </c>
      <c r="C1012" s="200">
        <v>352</v>
      </c>
    </row>
    <row r="1013" customHeight="1" spans="1:3">
      <c r="A1013" s="199">
        <v>2149999</v>
      </c>
      <c r="B1013" s="202" t="s">
        <v>840</v>
      </c>
      <c r="C1013" s="200">
        <v>0</v>
      </c>
    </row>
    <row r="1014" customHeight="1" spans="1:3">
      <c r="A1014" s="199">
        <v>215</v>
      </c>
      <c r="B1014" s="197" t="s">
        <v>841</v>
      </c>
      <c r="C1014" s="200">
        <f>SUM(C1015,C1025,C1041,C1046,C1057,C1064,C1072)</f>
        <v>4371</v>
      </c>
    </row>
    <row r="1015" customHeight="1" spans="1:3">
      <c r="A1015" s="199">
        <v>21501</v>
      </c>
      <c r="B1015" s="197" t="s">
        <v>842</v>
      </c>
      <c r="C1015" s="200">
        <f>SUM(C1016:C1024)</f>
        <v>11</v>
      </c>
    </row>
    <row r="1016" customHeight="1" spans="1:3">
      <c r="A1016" s="199">
        <v>2150101</v>
      </c>
      <c r="B1016" s="202" t="s">
        <v>74</v>
      </c>
      <c r="C1016" s="200">
        <v>0</v>
      </c>
    </row>
    <row r="1017" customHeight="1" spans="1:3">
      <c r="A1017" s="199">
        <v>2150102</v>
      </c>
      <c r="B1017" s="202" t="s">
        <v>75</v>
      </c>
      <c r="C1017" s="200">
        <v>0</v>
      </c>
    </row>
    <row r="1018" customHeight="1" spans="1:3">
      <c r="A1018" s="199">
        <v>2150103</v>
      </c>
      <c r="B1018" s="202" t="s">
        <v>76</v>
      </c>
      <c r="C1018" s="200">
        <v>0</v>
      </c>
    </row>
    <row r="1019" customHeight="1" spans="1:3">
      <c r="A1019" s="199">
        <v>2150104</v>
      </c>
      <c r="B1019" s="202" t="s">
        <v>843</v>
      </c>
      <c r="C1019" s="200">
        <v>0</v>
      </c>
    </row>
    <row r="1020" customHeight="1" spans="1:3">
      <c r="A1020" s="199">
        <v>2150105</v>
      </c>
      <c r="B1020" s="202" t="s">
        <v>844</v>
      </c>
      <c r="C1020" s="200">
        <v>0</v>
      </c>
    </row>
    <row r="1021" customHeight="1" spans="1:3">
      <c r="A1021" s="199">
        <v>2150106</v>
      </c>
      <c r="B1021" s="202" t="s">
        <v>845</v>
      </c>
      <c r="C1021" s="200">
        <v>0</v>
      </c>
    </row>
    <row r="1022" customHeight="1" spans="1:3">
      <c r="A1022" s="199">
        <v>2150107</v>
      </c>
      <c r="B1022" s="202" t="s">
        <v>846</v>
      </c>
      <c r="C1022" s="200">
        <v>0</v>
      </c>
    </row>
    <row r="1023" customHeight="1" spans="1:3">
      <c r="A1023" s="199">
        <v>2150108</v>
      </c>
      <c r="B1023" s="202" t="s">
        <v>847</v>
      </c>
      <c r="C1023" s="200">
        <v>0</v>
      </c>
    </row>
    <row r="1024" customHeight="1" spans="1:3">
      <c r="A1024" s="199">
        <v>2150199</v>
      </c>
      <c r="B1024" s="202" t="s">
        <v>848</v>
      </c>
      <c r="C1024" s="200">
        <v>11</v>
      </c>
    </row>
    <row r="1025" customHeight="1" spans="1:3">
      <c r="A1025" s="199">
        <v>21502</v>
      </c>
      <c r="B1025" s="197" t="s">
        <v>849</v>
      </c>
      <c r="C1025" s="176">
        <f>SUM(C1026:C1040)</f>
        <v>308</v>
      </c>
    </row>
    <row r="1026" customHeight="1" spans="1:3">
      <c r="A1026" s="199">
        <v>2150201</v>
      </c>
      <c r="B1026" s="202" t="s">
        <v>74</v>
      </c>
      <c r="C1026" s="200">
        <v>0</v>
      </c>
    </row>
    <row r="1027" customHeight="1" spans="1:3">
      <c r="A1027" s="199">
        <v>2150202</v>
      </c>
      <c r="B1027" s="202" t="s">
        <v>75</v>
      </c>
      <c r="C1027" s="200">
        <v>0</v>
      </c>
    </row>
    <row r="1028" customHeight="1" spans="1:3">
      <c r="A1028" s="199">
        <v>2150203</v>
      </c>
      <c r="B1028" s="202" t="s">
        <v>76</v>
      </c>
      <c r="C1028" s="200">
        <v>0</v>
      </c>
    </row>
    <row r="1029" customHeight="1" spans="1:3">
      <c r="A1029" s="199">
        <v>2150204</v>
      </c>
      <c r="B1029" s="202" t="s">
        <v>850</v>
      </c>
      <c r="C1029" s="200">
        <v>0</v>
      </c>
    </row>
    <row r="1030" customHeight="1" spans="1:3">
      <c r="A1030" s="199">
        <v>2150205</v>
      </c>
      <c r="B1030" s="202" t="s">
        <v>851</v>
      </c>
      <c r="C1030" s="200">
        <v>0</v>
      </c>
    </row>
    <row r="1031" customHeight="1" spans="1:3">
      <c r="A1031" s="199">
        <v>2150206</v>
      </c>
      <c r="B1031" s="202" t="s">
        <v>852</v>
      </c>
      <c r="C1031" s="200">
        <v>0</v>
      </c>
    </row>
    <row r="1032" customHeight="1" spans="1:3">
      <c r="A1032" s="199">
        <v>2150207</v>
      </c>
      <c r="B1032" s="202" t="s">
        <v>853</v>
      </c>
      <c r="C1032" s="200">
        <v>0</v>
      </c>
    </row>
    <row r="1033" customHeight="1" spans="1:3">
      <c r="A1033" s="199">
        <v>2150208</v>
      </c>
      <c r="B1033" s="202" t="s">
        <v>854</v>
      </c>
      <c r="C1033" s="176">
        <v>0</v>
      </c>
    </row>
    <row r="1034" customHeight="1" spans="1:3">
      <c r="A1034" s="199">
        <v>2150209</v>
      </c>
      <c r="B1034" s="202" t="s">
        <v>855</v>
      </c>
      <c r="C1034" s="176">
        <v>0</v>
      </c>
    </row>
    <row r="1035" customHeight="1" spans="1:3">
      <c r="A1035" s="199">
        <v>2150210</v>
      </c>
      <c r="B1035" s="202" t="s">
        <v>856</v>
      </c>
      <c r="C1035" s="176">
        <v>0</v>
      </c>
    </row>
    <row r="1036" customHeight="1" spans="1:3">
      <c r="A1036" s="199">
        <v>2150212</v>
      </c>
      <c r="B1036" s="202" t="s">
        <v>857</v>
      </c>
      <c r="C1036" s="176">
        <v>0</v>
      </c>
    </row>
    <row r="1037" customHeight="1" spans="1:3">
      <c r="A1037" s="199">
        <v>2150213</v>
      </c>
      <c r="B1037" s="202" t="s">
        <v>858</v>
      </c>
      <c r="C1037" s="176">
        <v>0</v>
      </c>
    </row>
    <row r="1038" customHeight="1" spans="1:3">
      <c r="A1038" s="199">
        <v>2150214</v>
      </c>
      <c r="B1038" s="202" t="s">
        <v>859</v>
      </c>
      <c r="C1038" s="176">
        <v>0</v>
      </c>
    </row>
    <row r="1039" customHeight="1" spans="1:3">
      <c r="A1039" s="199">
        <v>2150215</v>
      </c>
      <c r="B1039" s="202" t="s">
        <v>860</v>
      </c>
      <c r="C1039" s="176">
        <v>0</v>
      </c>
    </row>
    <row r="1040" customHeight="1" spans="1:3">
      <c r="A1040" s="199">
        <v>2150299</v>
      </c>
      <c r="B1040" s="202" t="s">
        <v>861</v>
      </c>
      <c r="C1040" s="176">
        <v>308</v>
      </c>
    </row>
    <row r="1041" customHeight="1" spans="1:3">
      <c r="A1041" s="199">
        <v>21503</v>
      </c>
      <c r="B1041" s="197" t="s">
        <v>862</v>
      </c>
      <c r="C1041" s="200">
        <f>SUM(C1042:C1045)</f>
        <v>0</v>
      </c>
    </row>
    <row r="1042" customHeight="1" spans="1:3">
      <c r="A1042" s="199">
        <v>2150301</v>
      </c>
      <c r="B1042" s="202" t="s">
        <v>74</v>
      </c>
      <c r="C1042" s="200">
        <v>0</v>
      </c>
    </row>
    <row r="1043" customHeight="1" spans="1:3">
      <c r="A1043" s="199">
        <v>2150302</v>
      </c>
      <c r="B1043" s="202" t="s">
        <v>75</v>
      </c>
      <c r="C1043" s="200">
        <v>0</v>
      </c>
    </row>
    <row r="1044" customHeight="1" spans="1:3">
      <c r="A1044" s="199">
        <v>2150303</v>
      </c>
      <c r="B1044" s="202" t="s">
        <v>76</v>
      </c>
      <c r="C1044" s="200">
        <v>0</v>
      </c>
    </row>
    <row r="1045" customHeight="1" spans="1:3">
      <c r="A1045" s="199">
        <v>2150399</v>
      </c>
      <c r="B1045" s="202" t="s">
        <v>863</v>
      </c>
      <c r="C1045" s="200">
        <v>0</v>
      </c>
    </row>
    <row r="1046" customHeight="1" spans="1:3">
      <c r="A1046" s="199">
        <v>21505</v>
      </c>
      <c r="B1046" s="197" t="s">
        <v>864</v>
      </c>
      <c r="C1046" s="200">
        <f>SUM(C1047:C1056)</f>
        <v>372</v>
      </c>
    </row>
    <row r="1047" customHeight="1" spans="1:3">
      <c r="A1047" s="199">
        <v>2150501</v>
      </c>
      <c r="B1047" s="202" t="s">
        <v>74</v>
      </c>
      <c r="C1047" s="200">
        <v>151</v>
      </c>
    </row>
    <row r="1048" customHeight="1" spans="1:3">
      <c r="A1048" s="199">
        <v>2150502</v>
      </c>
      <c r="B1048" s="202" t="s">
        <v>75</v>
      </c>
      <c r="C1048" s="200">
        <v>0</v>
      </c>
    </row>
    <row r="1049" customHeight="1" spans="1:3">
      <c r="A1049" s="199">
        <v>2150503</v>
      </c>
      <c r="B1049" s="202" t="s">
        <v>76</v>
      </c>
      <c r="C1049" s="200">
        <v>0</v>
      </c>
    </row>
    <row r="1050" customHeight="1" spans="1:3">
      <c r="A1050" s="199">
        <v>2150505</v>
      </c>
      <c r="B1050" s="202" t="s">
        <v>865</v>
      </c>
      <c r="C1050" s="200">
        <v>0</v>
      </c>
    </row>
    <row r="1051" customHeight="1" spans="1:3">
      <c r="A1051" s="199">
        <v>2150507</v>
      </c>
      <c r="B1051" s="202" t="s">
        <v>866</v>
      </c>
      <c r="C1051" s="200">
        <v>0</v>
      </c>
    </row>
    <row r="1052" customHeight="1" spans="1:3">
      <c r="A1052" s="199">
        <v>2150508</v>
      </c>
      <c r="B1052" s="202" t="s">
        <v>867</v>
      </c>
      <c r="C1052" s="200">
        <v>0</v>
      </c>
    </row>
    <row r="1053" customHeight="1" spans="1:3">
      <c r="A1053" s="199">
        <v>2150516</v>
      </c>
      <c r="B1053" s="202" t="s">
        <v>868</v>
      </c>
      <c r="C1053" s="200">
        <v>0</v>
      </c>
    </row>
    <row r="1054" customHeight="1" spans="1:3">
      <c r="A1054" s="199">
        <v>2150517</v>
      </c>
      <c r="B1054" s="202" t="s">
        <v>869</v>
      </c>
      <c r="C1054" s="200">
        <v>0</v>
      </c>
    </row>
    <row r="1055" customHeight="1" spans="1:3">
      <c r="A1055" s="196">
        <v>2150550</v>
      </c>
      <c r="B1055" s="202" t="s">
        <v>83</v>
      </c>
      <c r="C1055" s="200">
        <v>89</v>
      </c>
    </row>
    <row r="1056" customHeight="1" spans="1:3">
      <c r="A1056" s="199">
        <v>2150599</v>
      </c>
      <c r="B1056" s="202" t="s">
        <v>870</v>
      </c>
      <c r="C1056" s="200">
        <v>132</v>
      </c>
    </row>
    <row r="1057" customHeight="1" spans="1:3">
      <c r="A1057" s="201">
        <v>21507</v>
      </c>
      <c r="B1057" s="197" t="s">
        <v>871</v>
      </c>
      <c r="C1057" s="200">
        <f>SUM(C1058:C1063)</f>
        <v>0</v>
      </c>
    </row>
    <row r="1058" customHeight="1" spans="1:3">
      <c r="A1058" s="199">
        <v>2150701</v>
      </c>
      <c r="B1058" s="202" t="s">
        <v>74</v>
      </c>
      <c r="C1058" s="200">
        <v>0</v>
      </c>
    </row>
    <row r="1059" customHeight="1" spans="1:3">
      <c r="A1059" s="199">
        <v>2150702</v>
      </c>
      <c r="B1059" s="202" t="s">
        <v>75</v>
      </c>
      <c r="C1059" s="200">
        <v>0</v>
      </c>
    </row>
    <row r="1060" customHeight="1" spans="1:3">
      <c r="A1060" s="199">
        <v>2150703</v>
      </c>
      <c r="B1060" s="202" t="s">
        <v>76</v>
      </c>
      <c r="C1060" s="200">
        <v>0</v>
      </c>
    </row>
    <row r="1061" customHeight="1" spans="1:3">
      <c r="A1061" s="199">
        <v>2150704</v>
      </c>
      <c r="B1061" s="202" t="s">
        <v>872</v>
      </c>
      <c r="C1061" s="200">
        <v>0</v>
      </c>
    </row>
    <row r="1062" customHeight="1" spans="1:3">
      <c r="A1062" s="199">
        <v>2150705</v>
      </c>
      <c r="B1062" s="202" t="s">
        <v>873</v>
      </c>
      <c r="C1062" s="200">
        <v>0</v>
      </c>
    </row>
    <row r="1063" customHeight="1" spans="1:3">
      <c r="A1063" s="199">
        <v>2150799</v>
      </c>
      <c r="B1063" s="202" t="s">
        <v>874</v>
      </c>
      <c r="C1063" s="200">
        <v>0</v>
      </c>
    </row>
    <row r="1064" customHeight="1" spans="1:3">
      <c r="A1064" s="199">
        <v>21508</v>
      </c>
      <c r="B1064" s="197" t="s">
        <v>875</v>
      </c>
      <c r="C1064" s="200">
        <f>SUM(C1065:C1071)</f>
        <v>3556</v>
      </c>
    </row>
    <row r="1065" customHeight="1" spans="1:3">
      <c r="A1065" s="199">
        <v>2150801</v>
      </c>
      <c r="B1065" s="202" t="s">
        <v>74</v>
      </c>
      <c r="C1065" s="200">
        <v>0</v>
      </c>
    </row>
    <row r="1066" customHeight="1" spans="1:3">
      <c r="A1066" s="199">
        <v>2150802</v>
      </c>
      <c r="B1066" s="202" t="s">
        <v>75</v>
      </c>
      <c r="C1066" s="200">
        <v>0</v>
      </c>
    </row>
    <row r="1067" customHeight="1" spans="1:3">
      <c r="A1067" s="199">
        <v>2150803</v>
      </c>
      <c r="B1067" s="202" t="s">
        <v>76</v>
      </c>
      <c r="C1067" s="200">
        <v>0</v>
      </c>
    </row>
    <row r="1068" customHeight="1" spans="1:3">
      <c r="A1068" s="199">
        <v>2150804</v>
      </c>
      <c r="B1068" s="202" t="s">
        <v>876</v>
      </c>
      <c r="C1068" s="200">
        <v>0</v>
      </c>
    </row>
    <row r="1069" customHeight="1" spans="1:3">
      <c r="A1069" s="199">
        <v>2150805</v>
      </c>
      <c r="B1069" s="202" t="s">
        <v>877</v>
      </c>
      <c r="C1069" s="200">
        <v>33</v>
      </c>
    </row>
    <row r="1070" customHeight="1" spans="1:3">
      <c r="A1070" s="199">
        <v>2150806</v>
      </c>
      <c r="B1070" s="202" t="s">
        <v>878</v>
      </c>
      <c r="C1070" s="200">
        <v>0</v>
      </c>
    </row>
    <row r="1071" customHeight="1" spans="1:3">
      <c r="A1071" s="199">
        <v>2150899</v>
      </c>
      <c r="B1071" s="202" t="s">
        <v>879</v>
      </c>
      <c r="C1071" s="200">
        <v>3523</v>
      </c>
    </row>
    <row r="1072" customHeight="1" spans="1:3">
      <c r="A1072" s="199">
        <v>21599</v>
      </c>
      <c r="B1072" s="197" t="s">
        <v>880</v>
      </c>
      <c r="C1072" s="200">
        <f>SUM(C1073:C1077)</f>
        <v>124</v>
      </c>
    </row>
    <row r="1073" customHeight="1" spans="1:3">
      <c r="A1073" s="199">
        <v>2159901</v>
      </c>
      <c r="B1073" s="202" t="s">
        <v>881</v>
      </c>
      <c r="C1073" s="200">
        <v>0</v>
      </c>
    </row>
    <row r="1074" customHeight="1" spans="1:3">
      <c r="A1074" s="199">
        <v>2159904</v>
      </c>
      <c r="B1074" s="202" t="s">
        <v>882</v>
      </c>
      <c r="C1074" s="200">
        <v>0</v>
      </c>
    </row>
    <row r="1075" customHeight="1" spans="1:3">
      <c r="A1075" s="199">
        <v>2159905</v>
      </c>
      <c r="B1075" s="202" t="s">
        <v>883</v>
      </c>
      <c r="C1075" s="200">
        <v>0</v>
      </c>
    </row>
    <row r="1076" customHeight="1" spans="1:3">
      <c r="A1076" s="199">
        <v>2159906</v>
      </c>
      <c r="B1076" s="202" t="s">
        <v>884</v>
      </c>
      <c r="C1076" s="200">
        <v>0</v>
      </c>
    </row>
    <row r="1077" customHeight="1" spans="1:3">
      <c r="A1077" s="199">
        <v>2159999</v>
      </c>
      <c r="B1077" s="202" t="s">
        <v>885</v>
      </c>
      <c r="C1077" s="200">
        <v>124</v>
      </c>
    </row>
    <row r="1078" customHeight="1" spans="1:3">
      <c r="A1078" s="199">
        <v>216</v>
      </c>
      <c r="B1078" s="197" t="s">
        <v>886</v>
      </c>
      <c r="C1078" s="200">
        <f>SUM(C1079,C1089,C1095)</f>
        <v>855</v>
      </c>
    </row>
    <row r="1079" customHeight="1" spans="1:3">
      <c r="A1079" s="199">
        <v>21602</v>
      </c>
      <c r="B1079" s="197" t="s">
        <v>887</v>
      </c>
      <c r="C1079" s="200">
        <f>SUM(C1080:C1088)</f>
        <v>605</v>
      </c>
    </row>
    <row r="1080" customHeight="1" spans="1:3">
      <c r="A1080" s="199">
        <v>2160201</v>
      </c>
      <c r="B1080" s="202" t="s">
        <v>74</v>
      </c>
      <c r="C1080" s="200">
        <v>206</v>
      </c>
    </row>
    <row r="1081" customHeight="1" spans="1:3">
      <c r="A1081" s="199">
        <v>2160202</v>
      </c>
      <c r="B1081" s="202" t="s">
        <v>75</v>
      </c>
      <c r="C1081" s="200">
        <v>156</v>
      </c>
    </row>
    <row r="1082" customHeight="1" spans="1:3">
      <c r="A1082" s="199">
        <v>2160203</v>
      </c>
      <c r="B1082" s="202" t="s">
        <v>76</v>
      </c>
      <c r="C1082" s="200">
        <v>0</v>
      </c>
    </row>
    <row r="1083" customHeight="1" spans="1:3">
      <c r="A1083" s="199">
        <v>2160216</v>
      </c>
      <c r="B1083" s="202" t="s">
        <v>888</v>
      </c>
      <c r="C1083" s="200">
        <v>0</v>
      </c>
    </row>
    <row r="1084" customHeight="1" spans="1:3">
      <c r="A1084" s="199">
        <v>2160217</v>
      </c>
      <c r="B1084" s="202" t="s">
        <v>889</v>
      </c>
      <c r="C1084" s="200">
        <v>0</v>
      </c>
    </row>
    <row r="1085" customHeight="1" spans="1:3">
      <c r="A1085" s="199">
        <v>2160218</v>
      </c>
      <c r="B1085" s="202" t="s">
        <v>890</v>
      </c>
      <c r="C1085" s="200">
        <v>0</v>
      </c>
    </row>
    <row r="1086" customHeight="1" spans="1:3">
      <c r="A1086" s="199">
        <v>2160219</v>
      </c>
      <c r="B1086" s="202" t="s">
        <v>891</v>
      </c>
      <c r="C1086" s="200">
        <v>0</v>
      </c>
    </row>
    <row r="1087" customHeight="1" spans="1:3">
      <c r="A1087" s="199">
        <v>2160250</v>
      </c>
      <c r="B1087" s="202" t="s">
        <v>83</v>
      </c>
      <c r="C1087" s="200">
        <v>0</v>
      </c>
    </row>
    <row r="1088" customHeight="1" spans="1:3">
      <c r="A1088" s="199">
        <v>2160299</v>
      </c>
      <c r="B1088" s="202" t="s">
        <v>892</v>
      </c>
      <c r="C1088" s="200">
        <v>243</v>
      </c>
    </row>
    <row r="1089" customHeight="1" spans="1:3">
      <c r="A1089" s="199">
        <v>21606</v>
      </c>
      <c r="B1089" s="197" t="s">
        <v>893</v>
      </c>
      <c r="C1089" s="176">
        <f>SUM(C1090:C1094)</f>
        <v>105</v>
      </c>
    </row>
    <row r="1090" customHeight="1" spans="1:3">
      <c r="A1090" s="199">
        <v>2160601</v>
      </c>
      <c r="B1090" s="202" t="s">
        <v>74</v>
      </c>
      <c r="C1090" s="200">
        <v>0</v>
      </c>
    </row>
    <row r="1091" customHeight="1" spans="1:3">
      <c r="A1091" s="199">
        <v>2160602</v>
      </c>
      <c r="B1091" s="202" t="s">
        <v>75</v>
      </c>
      <c r="C1091" s="200">
        <v>0</v>
      </c>
    </row>
    <row r="1092" customHeight="1" spans="1:3">
      <c r="A1092" s="199">
        <v>2160603</v>
      </c>
      <c r="B1092" s="202" t="s">
        <v>76</v>
      </c>
      <c r="C1092" s="200">
        <v>0</v>
      </c>
    </row>
    <row r="1093" customHeight="1" spans="1:3">
      <c r="A1093" s="199">
        <v>2160607</v>
      </c>
      <c r="B1093" s="202" t="s">
        <v>894</v>
      </c>
      <c r="C1093" s="176">
        <v>0</v>
      </c>
    </row>
    <row r="1094" customHeight="1" spans="1:3">
      <c r="A1094" s="199">
        <v>2160699</v>
      </c>
      <c r="B1094" s="202" t="s">
        <v>895</v>
      </c>
      <c r="C1094" s="176">
        <v>105</v>
      </c>
    </row>
    <row r="1095" customHeight="1" spans="1:3">
      <c r="A1095" s="199">
        <v>21699</v>
      </c>
      <c r="B1095" s="197" t="s">
        <v>896</v>
      </c>
      <c r="C1095" s="176">
        <f>SUM(C1096:C1097)</f>
        <v>145</v>
      </c>
    </row>
    <row r="1096" customHeight="1" spans="1:3">
      <c r="A1096" s="199">
        <v>2169901</v>
      </c>
      <c r="B1096" s="202" t="s">
        <v>897</v>
      </c>
      <c r="C1096" s="176">
        <v>0</v>
      </c>
    </row>
    <row r="1097" customHeight="1" spans="1:3">
      <c r="A1097" s="199">
        <v>2169999</v>
      </c>
      <c r="B1097" s="202" t="s">
        <v>898</v>
      </c>
      <c r="C1097" s="176">
        <v>145</v>
      </c>
    </row>
    <row r="1098" customHeight="1" spans="1:3">
      <c r="A1098" s="199">
        <v>217</v>
      </c>
      <c r="B1098" s="197" t="s">
        <v>899</v>
      </c>
      <c r="C1098" s="176">
        <f>SUM(C1099,C1106,C1116,C1122,C1125)</f>
        <v>128</v>
      </c>
    </row>
    <row r="1099" customHeight="1" spans="1:3">
      <c r="A1099" s="199">
        <v>21701</v>
      </c>
      <c r="B1099" s="197" t="s">
        <v>900</v>
      </c>
      <c r="C1099" s="176">
        <v>0</v>
      </c>
    </row>
    <row r="1100" customHeight="1" spans="1:3">
      <c r="A1100" s="199">
        <v>2170101</v>
      </c>
      <c r="B1100" s="202" t="s">
        <v>74</v>
      </c>
      <c r="C1100" s="176">
        <v>0</v>
      </c>
    </row>
    <row r="1101" customHeight="1" spans="1:3">
      <c r="A1101" s="199">
        <v>2170102</v>
      </c>
      <c r="B1101" s="202" t="s">
        <v>75</v>
      </c>
      <c r="C1101" s="176">
        <v>0</v>
      </c>
    </row>
    <row r="1102" customHeight="1" spans="1:3">
      <c r="A1102" s="199">
        <v>2170103</v>
      </c>
      <c r="B1102" s="202" t="s">
        <v>76</v>
      </c>
      <c r="C1102" s="176">
        <v>0</v>
      </c>
    </row>
    <row r="1103" customHeight="1" spans="1:3">
      <c r="A1103" s="199">
        <v>2170104</v>
      </c>
      <c r="B1103" s="202" t="s">
        <v>901</v>
      </c>
      <c r="C1103" s="176">
        <v>0</v>
      </c>
    </row>
    <row r="1104" customHeight="1" spans="1:3">
      <c r="A1104" s="199">
        <v>2170150</v>
      </c>
      <c r="B1104" s="202" t="s">
        <v>83</v>
      </c>
      <c r="C1104" s="176">
        <v>0</v>
      </c>
    </row>
    <row r="1105" customHeight="1" spans="1:3">
      <c r="A1105" s="199">
        <v>2170199</v>
      </c>
      <c r="B1105" s="202" t="s">
        <v>902</v>
      </c>
      <c r="C1105" s="176">
        <v>0</v>
      </c>
    </row>
    <row r="1106" customHeight="1" spans="1:3">
      <c r="A1106" s="199">
        <v>21702</v>
      </c>
      <c r="B1106" s="197" t="s">
        <v>903</v>
      </c>
      <c r="C1106" s="176">
        <v>0</v>
      </c>
    </row>
    <row r="1107" customHeight="1" spans="1:3">
      <c r="A1107" s="199">
        <v>2170201</v>
      </c>
      <c r="B1107" s="202" t="s">
        <v>904</v>
      </c>
      <c r="C1107" s="176">
        <v>0</v>
      </c>
    </row>
    <row r="1108" customHeight="1" spans="1:3">
      <c r="A1108" s="199">
        <v>2170202</v>
      </c>
      <c r="B1108" s="202" t="s">
        <v>905</v>
      </c>
      <c r="C1108" s="176">
        <v>0</v>
      </c>
    </row>
    <row r="1109" customHeight="1" spans="1:3">
      <c r="A1109" s="199">
        <v>2170203</v>
      </c>
      <c r="B1109" s="202" t="s">
        <v>906</v>
      </c>
      <c r="C1109" s="176">
        <v>0</v>
      </c>
    </row>
    <row r="1110" customHeight="1" spans="1:3">
      <c r="A1110" s="199">
        <v>2170204</v>
      </c>
      <c r="B1110" s="202" t="s">
        <v>907</v>
      </c>
      <c r="C1110" s="176">
        <v>0</v>
      </c>
    </row>
    <row r="1111" customHeight="1" spans="1:3">
      <c r="A1111" s="199">
        <v>2170205</v>
      </c>
      <c r="B1111" s="202" t="s">
        <v>908</v>
      </c>
      <c r="C1111" s="176">
        <v>0</v>
      </c>
    </row>
    <row r="1112" customHeight="1" spans="1:3">
      <c r="A1112" s="199">
        <v>2170206</v>
      </c>
      <c r="B1112" s="202" t="s">
        <v>909</v>
      </c>
      <c r="C1112" s="176">
        <v>0</v>
      </c>
    </row>
    <row r="1113" customHeight="1" spans="1:3">
      <c r="A1113" s="199">
        <v>2170207</v>
      </c>
      <c r="B1113" s="202" t="s">
        <v>910</v>
      </c>
      <c r="C1113" s="176">
        <v>0</v>
      </c>
    </row>
    <row r="1114" customHeight="1" spans="1:3">
      <c r="A1114" s="199">
        <v>2170208</v>
      </c>
      <c r="B1114" s="202" t="s">
        <v>911</v>
      </c>
      <c r="C1114" s="176">
        <v>0</v>
      </c>
    </row>
    <row r="1115" customHeight="1" spans="1:3">
      <c r="A1115" s="199">
        <v>2170299</v>
      </c>
      <c r="B1115" s="202" t="s">
        <v>912</v>
      </c>
      <c r="C1115" s="176">
        <v>0</v>
      </c>
    </row>
    <row r="1116" customHeight="1" spans="1:3">
      <c r="A1116" s="199">
        <v>21703</v>
      </c>
      <c r="B1116" s="197" t="s">
        <v>913</v>
      </c>
      <c r="C1116" s="200">
        <f>SUM(C1117:C1121)</f>
        <v>128</v>
      </c>
    </row>
    <row r="1117" customHeight="1" spans="1:3">
      <c r="A1117" s="199">
        <v>2170301</v>
      </c>
      <c r="B1117" s="202" t="s">
        <v>914</v>
      </c>
      <c r="C1117" s="176">
        <v>0</v>
      </c>
    </row>
    <row r="1118" customHeight="1" spans="1:3">
      <c r="A1118" s="199">
        <v>2170302</v>
      </c>
      <c r="B1118" s="202" t="s">
        <v>915</v>
      </c>
      <c r="C1118" s="176">
        <v>0</v>
      </c>
    </row>
    <row r="1119" customHeight="1" spans="1:3">
      <c r="A1119" s="199">
        <v>2170303</v>
      </c>
      <c r="B1119" s="202" t="s">
        <v>916</v>
      </c>
      <c r="C1119" s="200">
        <v>0</v>
      </c>
    </row>
    <row r="1120" customHeight="1" spans="1:3">
      <c r="A1120" s="199">
        <v>2170304</v>
      </c>
      <c r="B1120" s="202" t="s">
        <v>917</v>
      </c>
      <c r="C1120" s="200">
        <v>0</v>
      </c>
    </row>
    <row r="1121" customHeight="1" spans="1:3">
      <c r="A1121" s="199">
        <v>2170399</v>
      </c>
      <c r="B1121" s="202" t="s">
        <v>918</v>
      </c>
      <c r="C1121" s="200">
        <v>128</v>
      </c>
    </row>
    <row r="1122" customHeight="1" spans="1:3">
      <c r="A1122" s="199">
        <v>21704</v>
      </c>
      <c r="B1122" s="197" t="s">
        <v>919</v>
      </c>
      <c r="C1122" s="200">
        <v>0</v>
      </c>
    </row>
    <row r="1123" customHeight="1" spans="1:3">
      <c r="A1123" s="199">
        <v>2170401</v>
      </c>
      <c r="B1123" s="202" t="s">
        <v>920</v>
      </c>
      <c r="C1123" s="200">
        <v>0</v>
      </c>
    </row>
    <row r="1124" customHeight="1" spans="1:3">
      <c r="A1124" s="199">
        <v>2170499</v>
      </c>
      <c r="B1124" s="202" t="s">
        <v>921</v>
      </c>
      <c r="C1124" s="200">
        <v>0</v>
      </c>
    </row>
    <row r="1125" customHeight="1" spans="1:3">
      <c r="A1125" s="199">
        <v>21799</v>
      </c>
      <c r="B1125" s="197" t="s">
        <v>922</v>
      </c>
      <c r="C1125" s="200">
        <v>0</v>
      </c>
    </row>
    <row r="1126" customHeight="1" spans="1:3">
      <c r="A1126" s="199">
        <v>2179902</v>
      </c>
      <c r="B1126" s="202" t="s">
        <v>923</v>
      </c>
      <c r="C1126" s="200">
        <v>0</v>
      </c>
    </row>
    <row r="1127" customHeight="1" spans="1:3">
      <c r="A1127" s="199">
        <v>2179999</v>
      </c>
      <c r="B1127" s="202" t="s">
        <v>924</v>
      </c>
      <c r="C1127" s="200">
        <v>0</v>
      </c>
    </row>
    <row r="1128" customHeight="1" spans="1:3">
      <c r="A1128" s="199">
        <v>219</v>
      </c>
      <c r="B1128" s="197" t="s">
        <v>925</v>
      </c>
      <c r="C1128" s="200">
        <v>0</v>
      </c>
    </row>
    <row r="1129" customHeight="1" spans="1:3">
      <c r="A1129" s="199">
        <v>21901</v>
      </c>
      <c r="B1129" s="197" t="s">
        <v>926</v>
      </c>
      <c r="C1129" s="200">
        <v>0</v>
      </c>
    </row>
    <row r="1130" customHeight="1" spans="1:3">
      <c r="A1130" s="199">
        <v>21902</v>
      </c>
      <c r="B1130" s="197" t="s">
        <v>927</v>
      </c>
      <c r="C1130" s="200">
        <v>0</v>
      </c>
    </row>
    <row r="1131" customHeight="1" spans="1:3">
      <c r="A1131" s="199">
        <v>21903</v>
      </c>
      <c r="B1131" s="197" t="s">
        <v>928</v>
      </c>
      <c r="C1131" s="200">
        <v>0</v>
      </c>
    </row>
    <row r="1132" customHeight="1" spans="1:3">
      <c r="A1132" s="199">
        <v>21904</v>
      </c>
      <c r="B1132" s="197" t="s">
        <v>929</v>
      </c>
      <c r="C1132" s="200">
        <v>0</v>
      </c>
    </row>
    <row r="1133" customHeight="1" spans="1:3">
      <c r="A1133" s="199">
        <v>21905</v>
      </c>
      <c r="B1133" s="197" t="s">
        <v>930</v>
      </c>
      <c r="C1133" s="200">
        <v>0</v>
      </c>
    </row>
    <row r="1134" customHeight="1" spans="1:3">
      <c r="A1134" s="199">
        <v>21906</v>
      </c>
      <c r="B1134" s="197" t="s">
        <v>706</v>
      </c>
      <c r="C1134" s="200">
        <v>0</v>
      </c>
    </row>
    <row r="1135" customHeight="1" spans="1:3">
      <c r="A1135" s="199">
        <v>21907</v>
      </c>
      <c r="B1135" s="197" t="s">
        <v>931</v>
      </c>
      <c r="C1135" s="200">
        <v>0</v>
      </c>
    </row>
    <row r="1136" customHeight="1" spans="1:3">
      <c r="A1136" s="199">
        <v>21908</v>
      </c>
      <c r="B1136" s="197" t="s">
        <v>932</v>
      </c>
      <c r="C1136" s="200">
        <v>0</v>
      </c>
    </row>
    <row r="1137" customHeight="1" spans="1:3">
      <c r="A1137" s="199">
        <v>21999</v>
      </c>
      <c r="B1137" s="197" t="s">
        <v>933</v>
      </c>
      <c r="C1137" s="176">
        <v>0</v>
      </c>
    </row>
    <row r="1138" customHeight="1" spans="1:3">
      <c r="A1138" s="199">
        <v>220</v>
      </c>
      <c r="B1138" s="197" t="s">
        <v>934</v>
      </c>
      <c r="C1138" s="176">
        <f>SUM(C1139,C1166,C1181)</f>
        <v>967</v>
      </c>
    </row>
    <row r="1139" customHeight="1" spans="1:3">
      <c r="A1139" s="199">
        <v>22001</v>
      </c>
      <c r="B1139" s="197" t="s">
        <v>935</v>
      </c>
      <c r="C1139" s="200">
        <f>SUM(C1140:C1165)</f>
        <v>967</v>
      </c>
    </row>
    <row r="1140" customHeight="1" spans="1:3">
      <c r="A1140" s="199">
        <v>2200101</v>
      </c>
      <c r="B1140" s="202" t="s">
        <v>74</v>
      </c>
      <c r="C1140" s="176">
        <v>330</v>
      </c>
    </row>
    <row r="1141" customHeight="1" spans="1:3">
      <c r="A1141" s="199">
        <v>2200102</v>
      </c>
      <c r="B1141" s="202" t="s">
        <v>75</v>
      </c>
      <c r="C1141" s="176">
        <v>0</v>
      </c>
    </row>
    <row r="1142" customHeight="1" spans="1:3">
      <c r="A1142" s="199">
        <v>2200103</v>
      </c>
      <c r="B1142" s="202" t="s">
        <v>76</v>
      </c>
      <c r="C1142" s="176">
        <v>0</v>
      </c>
    </row>
    <row r="1143" customHeight="1" spans="1:3">
      <c r="A1143" s="199">
        <v>2200104</v>
      </c>
      <c r="B1143" s="202" t="s">
        <v>936</v>
      </c>
      <c r="C1143" s="176">
        <v>0</v>
      </c>
    </row>
    <row r="1144" customHeight="1" spans="1:3">
      <c r="A1144" s="199">
        <v>2200106</v>
      </c>
      <c r="B1144" s="202" t="s">
        <v>937</v>
      </c>
      <c r="C1144" s="176">
        <v>0</v>
      </c>
    </row>
    <row r="1145" customHeight="1" spans="1:3">
      <c r="A1145" s="199">
        <v>2200107</v>
      </c>
      <c r="B1145" s="202" t="s">
        <v>938</v>
      </c>
      <c r="C1145" s="176">
        <v>0</v>
      </c>
    </row>
    <row r="1146" customHeight="1" spans="1:3">
      <c r="A1146" s="199">
        <v>2200108</v>
      </c>
      <c r="B1146" s="202" t="s">
        <v>939</v>
      </c>
      <c r="C1146" s="176">
        <v>0</v>
      </c>
    </row>
    <row r="1147" customHeight="1" spans="1:3">
      <c r="A1147" s="199">
        <v>2200109</v>
      </c>
      <c r="B1147" s="202" t="s">
        <v>940</v>
      </c>
      <c r="C1147" s="200">
        <v>0</v>
      </c>
    </row>
    <row r="1148" customHeight="1" spans="1:3">
      <c r="A1148" s="199">
        <v>2200112</v>
      </c>
      <c r="B1148" s="202" t="s">
        <v>941</v>
      </c>
      <c r="C1148" s="176">
        <v>0</v>
      </c>
    </row>
    <row r="1149" customHeight="1" spans="1:3">
      <c r="A1149" s="199">
        <v>2200113</v>
      </c>
      <c r="B1149" s="202" t="s">
        <v>942</v>
      </c>
      <c r="C1149" s="200">
        <v>0</v>
      </c>
    </row>
    <row r="1150" customHeight="1" spans="1:3">
      <c r="A1150" s="199">
        <v>2200114</v>
      </c>
      <c r="B1150" s="202" t="s">
        <v>943</v>
      </c>
      <c r="C1150" s="200">
        <v>0</v>
      </c>
    </row>
    <row r="1151" customHeight="1" spans="1:3">
      <c r="A1151" s="199">
        <v>2200115</v>
      </c>
      <c r="B1151" s="202" t="s">
        <v>944</v>
      </c>
      <c r="C1151" s="200">
        <v>0</v>
      </c>
    </row>
    <row r="1152" customHeight="1" spans="1:3">
      <c r="A1152" s="199">
        <v>2200116</v>
      </c>
      <c r="B1152" s="202" t="s">
        <v>945</v>
      </c>
      <c r="C1152" s="200">
        <v>0</v>
      </c>
    </row>
    <row r="1153" customHeight="1" spans="1:3">
      <c r="A1153" s="199">
        <v>2200119</v>
      </c>
      <c r="B1153" s="202" t="s">
        <v>946</v>
      </c>
      <c r="C1153" s="200">
        <v>0</v>
      </c>
    </row>
    <row r="1154" customHeight="1" spans="1:3">
      <c r="A1154" s="199">
        <v>2200120</v>
      </c>
      <c r="B1154" s="202" t="s">
        <v>947</v>
      </c>
      <c r="C1154" s="200">
        <v>0</v>
      </c>
    </row>
    <row r="1155" customHeight="1" spans="1:3">
      <c r="A1155" s="199">
        <v>2200121</v>
      </c>
      <c r="B1155" s="202" t="s">
        <v>948</v>
      </c>
      <c r="C1155" s="200">
        <v>0</v>
      </c>
    </row>
    <row r="1156" customHeight="1" spans="1:3">
      <c r="A1156" s="199">
        <v>2200122</v>
      </c>
      <c r="B1156" s="202" t="s">
        <v>949</v>
      </c>
      <c r="C1156" s="200">
        <v>0</v>
      </c>
    </row>
    <row r="1157" customHeight="1" spans="1:3">
      <c r="A1157" s="199">
        <v>2200123</v>
      </c>
      <c r="B1157" s="202" t="s">
        <v>950</v>
      </c>
      <c r="C1157" s="176">
        <v>0</v>
      </c>
    </row>
    <row r="1158" customHeight="1" spans="1:3">
      <c r="A1158" s="199">
        <v>2200124</v>
      </c>
      <c r="B1158" s="202" t="s">
        <v>951</v>
      </c>
      <c r="C1158" s="176">
        <v>0</v>
      </c>
    </row>
    <row r="1159" customHeight="1" spans="1:3">
      <c r="A1159" s="199">
        <v>2200125</v>
      </c>
      <c r="B1159" s="202" t="s">
        <v>952</v>
      </c>
      <c r="C1159" s="176">
        <v>0</v>
      </c>
    </row>
    <row r="1160" customHeight="1" spans="1:3">
      <c r="A1160" s="199">
        <v>2200126</v>
      </c>
      <c r="B1160" s="202" t="s">
        <v>953</v>
      </c>
      <c r="C1160" s="176">
        <v>0</v>
      </c>
    </row>
    <row r="1161" customHeight="1" spans="1:3">
      <c r="A1161" s="199">
        <v>2200127</v>
      </c>
      <c r="B1161" s="202" t="s">
        <v>954</v>
      </c>
      <c r="C1161" s="176">
        <v>0</v>
      </c>
    </row>
    <row r="1162" customHeight="1" spans="1:3">
      <c r="A1162" s="199">
        <v>2200128</v>
      </c>
      <c r="B1162" s="202" t="s">
        <v>955</v>
      </c>
      <c r="C1162" s="176">
        <v>0</v>
      </c>
    </row>
    <row r="1163" customHeight="1" spans="1:3">
      <c r="A1163" s="199">
        <v>2200129</v>
      </c>
      <c r="B1163" s="202" t="s">
        <v>956</v>
      </c>
      <c r="C1163" s="176">
        <v>0</v>
      </c>
    </row>
    <row r="1164" customHeight="1" spans="1:3">
      <c r="A1164" s="199">
        <v>2200150</v>
      </c>
      <c r="B1164" s="202" t="s">
        <v>83</v>
      </c>
      <c r="C1164" s="176">
        <v>0</v>
      </c>
    </row>
    <row r="1165" customHeight="1" spans="1:3">
      <c r="A1165" s="199">
        <v>2200199</v>
      </c>
      <c r="B1165" s="202" t="s">
        <v>957</v>
      </c>
      <c r="C1165" s="176">
        <v>637</v>
      </c>
    </row>
    <row r="1166" customHeight="1" spans="1:3">
      <c r="A1166" s="199">
        <v>22005</v>
      </c>
      <c r="B1166" s="197" t="s">
        <v>958</v>
      </c>
      <c r="C1166" s="176">
        <v>0</v>
      </c>
    </row>
    <row r="1167" customHeight="1" spans="1:3">
      <c r="A1167" s="199">
        <v>2200501</v>
      </c>
      <c r="B1167" s="202" t="s">
        <v>74</v>
      </c>
      <c r="C1167" s="176">
        <v>0</v>
      </c>
    </row>
    <row r="1168" customHeight="1" spans="1:3">
      <c r="A1168" s="199">
        <v>2200502</v>
      </c>
      <c r="B1168" s="202" t="s">
        <v>75</v>
      </c>
      <c r="C1168" s="176">
        <v>0</v>
      </c>
    </row>
    <row r="1169" customHeight="1" spans="1:3">
      <c r="A1169" s="199">
        <v>2200503</v>
      </c>
      <c r="B1169" s="202" t="s">
        <v>76</v>
      </c>
      <c r="C1169" s="176">
        <v>0</v>
      </c>
    </row>
    <row r="1170" customHeight="1" spans="1:3">
      <c r="A1170" s="199">
        <v>2200504</v>
      </c>
      <c r="B1170" s="202" t="s">
        <v>959</v>
      </c>
      <c r="C1170" s="176">
        <v>0</v>
      </c>
    </row>
    <row r="1171" customHeight="1" spans="1:3">
      <c r="A1171" s="199">
        <v>2200506</v>
      </c>
      <c r="B1171" s="202" t="s">
        <v>960</v>
      </c>
      <c r="C1171" s="200">
        <v>0</v>
      </c>
    </row>
    <row r="1172" customHeight="1" spans="1:3">
      <c r="A1172" s="199">
        <v>2200507</v>
      </c>
      <c r="B1172" s="202" t="s">
        <v>961</v>
      </c>
      <c r="C1172" s="200">
        <v>0</v>
      </c>
    </row>
    <row r="1173" customHeight="1" spans="1:3">
      <c r="A1173" s="199">
        <v>2200508</v>
      </c>
      <c r="B1173" s="202" t="s">
        <v>962</v>
      </c>
      <c r="C1173" s="200">
        <v>0</v>
      </c>
    </row>
    <row r="1174" customHeight="1" spans="1:3">
      <c r="A1174" s="199">
        <v>2200509</v>
      </c>
      <c r="B1174" s="202" t="s">
        <v>963</v>
      </c>
      <c r="C1174" s="200">
        <v>0</v>
      </c>
    </row>
    <row r="1175" customHeight="1" spans="1:3">
      <c r="A1175" s="199">
        <v>2200510</v>
      </c>
      <c r="B1175" s="202" t="s">
        <v>964</v>
      </c>
      <c r="C1175" s="200">
        <v>0</v>
      </c>
    </row>
    <row r="1176" customHeight="1" spans="1:3">
      <c r="A1176" s="199">
        <v>2200511</v>
      </c>
      <c r="B1176" s="202" t="s">
        <v>965</v>
      </c>
      <c r="C1176" s="200">
        <v>0</v>
      </c>
    </row>
    <row r="1177" customHeight="1" spans="1:3">
      <c r="A1177" s="199">
        <v>2200512</v>
      </c>
      <c r="B1177" s="202" t="s">
        <v>966</v>
      </c>
      <c r="C1177" s="200">
        <v>0</v>
      </c>
    </row>
    <row r="1178" customHeight="1" spans="1:3">
      <c r="A1178" s="199">
        <v>2200513</v>
      </c>
      <c r="B1178" s="202" t="s">
        <v>967</v>
      </c>
      <c r="C1178" s="200">
        <v>0</v>
      </c>
    </row>
    <row r="1179" customHeight="1" spans="1:3">
      <c r="A1179" s="199">
        <v>2200514</v>
      </c>
      <c r="B1179" s="202" t="s">
        <v>968</v>
      </c>
      <c r="C1179" s="200">
        <v>0</v>
      </c>
    </row>
    <row r="1180" customHeight="1" spans="1:3">
      <c r="A1180" s="199">
        <v>2200599</v>
      </c>
      <c r="B1180" s="202" t="s">
        <v>969</v>
      </c>
      <c r="C1180" s="200">
        <v>0</v>
      </c>
    </row>
    <row r="1181" customHeight="1" spans="1:3">
      <c r="A1181" s="199">
        <v>22099</v>
      </c>
      <c r="B1181" s="197" t="s">
        <v>970</v>
      </c>
      <c r="C1181" s="200">
        <v>0</v>
      </c>
    </row>
    <row r="1182" customHeight="1" spans="1:3">
      <c r="A1182" s="199">
        <v>2209999</v>
      </c>
      <c r="B1182" s="202" t="s">
        <v>971</v>
      </c>
      <c r="C1182" s="200">
        <v>0</v>
      </c>
    </row>
    <row r="1183" customHeight="1" spans="1:3">
      <c r="A1183" s="199">
        <v>221</v>
      </c>
      <c r="B1183" s="197" t="s">
        <v>972</v>
      </c>
      <c r="C1183" s="200">
        <f>SUM(C1184,C1195,C1199)</f>
        <v>5893</v>
      </c>
    </row>
    <row r="1184" customHeight="1" spans="1:3">
      <c r="A1184" s="199">
        <v>22101</v>
      </c>
      <c r="B1184" s="197" t="s">
        <v>973</v>
      </c>
      <c r="C1184" s="200">
        <f>SUM(C1185:C1194)</f>
        <v>4136</v>
      </c>
    </row>
    <row r="1185" customHeight="1" spans="1:3">
      <c r="A1185" s="199">
        <v>2210101</v>
      </c>
      <c r="B1185" s="202" t="s">
        <v>974</v>
      </c>
      <c r="C1185" s="200">
        <v>0</v>
      </c>
    </row>
    <row r="1186" customHeight="1" spans="1:3">
      <c r="A1186" s="199">
        <v>2210102</v>
      </c>
      <c r="B1186" s="202" t="s">
        <v>975</v>
      </c>
      <c r="C1186" s="200">
        <v>0</v>
      </c>
    </row>
    <row r="1187" customHeight="1" spans="1:3">
      <c r="A1187" s="199">
        <v>2210103</v>
      </c>
      <c r="B1187" s="202" t="s">
        <v>976</v>
      </c>
      <c r="C1187" s="200">
        <v>817</v>
      </c>
    </row>
    <row r="1188" customHeight="1" spans="1:3">
      <c r="A1188" s="199">
        <v>2210104</v>
      </c>
      <c r="B1188" s="202" t="s">
        <v>977</v>
      </c>
      <c r="C1188" s="200">
        <v>0</v>
      </c>
    </row>
    <row r="1189" customHeight="1" spans="1:3">
      <c r="A1189" s="199">
        <v>2210105</v>
      </c>
      <c r="B1189" s="202" t="s">
        <v>978</v>
      </c>
      <c r="C1189" s="200">
        <v>37</v>
      </c>
    </row>
    <row r="1190" customHeight="1" spans="1:3">
      <c r="A1190" s="199">
        <v>2210106</v>
      </c>
      <c r="B1190" s="202" t="s">
        <v>979</v>
      </c>
      <c r="C1190" s="200">
        <v>542</v>
      </c>
    </row>
    <row r="1191" customHeight="1" spans="1:3">
      <c r="A1191" s="199">
        <v>2210107</v>
      </c>
      <c r="B1191" s="202" t="s">
        <v>980</v>
      </c>
      <c r="C1191" s="200">
        <v>0</v>
      </c>
    </row>
    <row r="1192" customHeight="1" spans="1:3">
      <c r="A1192" s="199">
        <v>2210108</v>
      </c>
      <c r="B1192" s="202" t="s">
        <v>981</v>
      </c>
      <c r="C1192" s="200">
        <v>2740</v>
      </c>
    </row>
    <row r="1193" customHeight="1" spans="1:3">
      <c r="A1193" s="199">
        <v>2210109</v>
      </c>
      <c r="B1193" s="202" t="s">
        <v>982</v>
      </c>
      <c r="C1193" s="200">
        <v>0</v>
      </c>
    </row>
    <row r="1194" customHeight="1" spans="1:3">
      <c r="A1194" s="199">
        <v>2210199</v>
      </c>
      <c r="B1194" s="202" t="s">
        <v>983</v>
      </c>
      <c r="C1194" s="200">
        <v>0</v>
      </c>
    </row>
    <row r="1195" customHeight="1" spans="1:3">
      <c r="A1195" s="199">
        <v>22102</v>
      </c>
      <c r="B1195" s="197" t="s">
        <v>984</v>
      </c>
      <c r="C1195" s="176">
        <f>SUM(C1196:C1198)</f>
        <v>1757</v>
      </c>
    </row>
    <row r="1196" customHeight="1" spans="1:3">
      <c r="A1196" s="199">
        <v>2210201</v>
      </c>
      <c r="B1196" s="202" t="s">
        <v>985</v>
      </c>
      <c r="C1196" s="200">
        <v>1757</v>
      </c>
    </row>
    <row r="1197" customHeight="1" spans="1:3">
      <c r="A1197" s="199">
        <v>2210202</v>
      </c>
      <c r="B1197" s="202" t="s">
        <v>986</v>
      </c>
      <c r="C1197" s="200">
        <v>0</v>
      </c>
    </row>
    <row r="1198" customHeight="1" spans="1:3">
      <c r="A1198" s="199">
        <v>2210203</v>
      </c>
      <c r="B1198" s="202" t="s">
        <v>987</v>
      </c>
      <c r="C1198" s="200">
        <v>0</v>
      </c>
    </row>
    <row r="1199" customHeight="1" spans="1:3">
      <c r="A1199" s="199">
        <v>22103</v>
      </c>
      <c r="B1199" s="197" t="s">
        <v>988</v>
      </c>
      <c r="C1199" s="200">
        <v>0</v>
      </c>
    </row>
    <row r="1200" customHeight="1" spans="1:3">
      <c r="A1200" s="199">
        <v>2210301</v>
      </c>
      <c r="B1200" s="202" t="s">
        <v>989</v>
      </c>
      <c r="C1200" s="200">
        <v>0</v>
      </c>
    </row>
    <row r="1201" customHeight="1" spans="1:3">
      <c r="A1201" s="199">
        <v>2210302</v>
      </c>
      <c r="B1201" s="202" t="s">
        <v>990</v>
      </c>
      <c r="C1201" s="176">
        <v>0</v>
      </c>
    </row>
    <row r="1202" customHeight="1" spans="1:3">
      <c r="A1202" s="199">
        <v>2210399</v>
      </c>
      <c r="B1202" s="202" t="s">
        <v>991</v>
      </c>
      <c r="C1202" s="176">
        <v>0</v>
      </c>
    </row>
    <row r="1203" customHeight="1" spans="1:3">
      <c r="A1203" s="199">
        <v>222</v>
      </c>
      <c r="B1203" s="197" t="s">
        <v>992</v>
      </c>
      <c r="C1203" s="176">
        <f>SUM(C1204,C1222,C1228,C1234)</f>
        <v>232</v>
      </c>
    </row>
    <row r="1204" customHeight="1" spans="1:3">
      <c r="A1204" s="199">
        <v>22201</v>
      </c>
      <c r="B1204" s="197" t="s">
        <v>993</v>
      </c>
      <c r="C1204" s="176">
        <f>SUM(C1205:C1221)</f>
        <v>232</v>
      </c>
    </row>
    <row r="1205" customHeight="1" spans="1:3">
      <c r="A1205" s="199">
        <v>2220101</v>
      </c>
      <c r="B1205" s="202" t="s">
        <v>74</v>
      </c>
      <c r="C1205" s="176">
        <v>17</v>
      </c>
    </row>
    <row r="1206" customHeight="1" spans="1:3">
      <c r="A1206" s="199">
        <v>2220102</v>
      </c>
      <c r="B1206" s="202" t="s">
        <v>75</v>
      </c>
      <c r="C1206" s="176">
        <v>0</v>
      </c>
    </row>
    <row r="1207" customHeight="1" spans="1:3">
      <c r="A1207" s="199">
        <v>2220103</v>
      </c>
      <c r="B1207" s="202" t="s">
        <v>76</v>
      </c>
      <c r="C1207" s="176">
        <v>0</v>
      </c>
    </row>
    <row r="1208" customHeight="1" spans="1:3">
      <c r="A1208" s="199">
        <v>2220104</v>
      </c>
      <c r="B1208" s="202" t="s">
        <v>994</v>
      </c>
      <c r="C1208" s="176">
        <v>0</v>
      </c>
    </row>
    <row r="1209" customHeight="1" spans="1:3">
      <c r="A1209" s="199">
        <v>2220105</v>
      </c>
      <c r="B1209" s="202" t="s">
        <v>995</v>
      </c>
      <c r="C1209" s="176">
        <v>0</v>
      </c>
    </row>
    <row r="1210" customHeight="1" spans="1:3">
      <c r="A1210" s="199">
        <v>2220106</v>
      </c>
      <c r="B1210" s="202" t="s">
        <v>996</v>
      </c>
      <c r="C1210" s="176">
        <v>0</v>
      </c>
    </row>
    <row r="1211" customHeight="1" spans="1:3">
      <c r="A1211" s="199">
        <v>2220107</v>
      </c>
      <c r="B1211" s="202" t="s">
        <v>997</v>
      </c>
      <c r="C1211" s="200">
        <v>0</v>
      </c>
    </row>
    <row r="1212" customHeight="1" spans="1:3">
      <c r="A1212" s="199">
        <v>2220112</v>
      </c>
      <c r="B1212" s="202" t="s">
        <v>998</v>
      </c>
      <c r="C1212" s="200">
        <v>0</v>
      </c>
    </row>
    <row r="1213" customHeight="1" spans="1:3">
      <c r="A1213" s="199">
        <v>2220113</v>
      </c>
      <c r="B1213" s="202" t="s">
        <v>999</v>
      </c>
      <c r="C1213" s="176">
        <v>0</v>
      </c>
    </row>
    <row r="1214" customHeight="1" spans="1:3">
      <c r="A1214" s="199">
        <v>2220114</v>
      </c>
      <c r="B1214" s="202" t="s">
        <v>1000</v>
      </c>
      <c r="C1214" s="176">
        <v>0</v>
      </c>
    </row>
    <row r="1215" customHeight="1" spans="1:3">
      <c r="A1215" s="199">
        <v>2220115</v>
      </c>
      <c r="B1215" s="202" t="s">
        <v>1001</v>
      </c>
      <c r="C1215" s="176">
        <v>62</v>
      </c>
    </row>
    <row r="1216" customHeight="1" spans="1:3">
      <c r="A1216" s="199">
        <v>2220118</v>
      </c>
      <c r="B1216" s="202" t="s">
        <v>1002</v>
      </c>
      <c r="C1216" s="176">
        <v>0</v>
      </c>
    </row>
    <row r="1217" customHeight="1" spans="1:3">
      <c r="A1217" s="199">
        <v>2220119</v>
      </c>
      <c r="B1217" s="202" t="s">
        <v>1003</v>
      </c>
      <c r="C1217" s="176">
        <v>0</v>
      </c>
    </row>
    <row r="1218" customHeight="1" spans="1:3">
      <c r="A1218" s="199">
        <v>2220120</v>
      </c>
      <c r="B1218" s="202" t="s">
        <v>1004</v>
      </c>
      <c r="C1218" s="200">
        <v>0</v>
      </c>
    </row>
    <row r="1219" customHeight="1" spans="1:3">
      <c r="A1219" s="199">
        <v>2220121</v>
      </c>
      <c r="B1219" s="202" t="s">
        <v>1005</v>
      </c>
      <c r="C1219" s="200">
        <v>0</v>
      </c>
    </row>
    <row r="1220" customHeight="1" spans="1:3">
      <c r="A1220" s="199">
        <v>2220150</v>
      </c>
      <c r="B1220" s="202" t="s">
        <v>83</v>
      </c>
      <c r="C1220" s="200">
        <v>0</v>
      </c>
    </row>
    <row r="1221" customHeight="1" spans="1:3">
      <c r="A1221" s="199">
        <v>2220199</v>
      </c>
      <c r="B1221" s="202" t="s">
        <v>1006</v>
      </c>
      <c r="C1221" s="200">
        <v>153</v>
      </c>
    </row>
    <row r="1222" customHeight="1" spans="1:3">
      <c r="A1222" s="199">
        <v>22203</v>
      </c>
      <c r="B1222" s="197" t="s">
        <v>1007</v>
      </c>
      <c r="C1222" s="200">
        <f>SUM(C1223:C1227)</f>
        <v>0</v>
      </c>
    </row>
    <row r="1223" customHeight="1" spans="1:3">
      <c r="A1223" s="199">
        <v>2220301</v>
      </c>
      <c r="B1223" s="202" t="s">
        <v>1008</v>
      </c>
      <c r="C1223" s="200">
        <v>0</v>
      </c>
    </row>
    <row r="1224" customHeight="1" spans="1:3">
      <c r="A1224" s="199">
        <v>2220303</v>
      </c>
      <c r="B1224" s="202" t="s">
        <v>1009</v>
      </c>
      <c r="C1224" s="200">
        <v>0</v>
      </c>
    </row>
    <row r="1225" customHeight="1" spans="1:3">
      <c r="A1225" s="199">
        <v>2220304</v>
      </c>
      <c r="B1225" s="202" t="s">
        <v>1010</v>
      </c>
      <c r="C1225" s="200">
        <v>0</v>
      </c>
    </row>
    <row r="1226" customHeight="1" spans="1:3">
      <c r="A1226" s="199">
        <v>2220305</v>
      </c>
      <c r="B1226" s="202" t="s">
        <v>1011</v>
      </c>
      <c r="C1226" s="200">
        <v>0</v>
      </c>
    </row>
    <row r="1227" customHeight="1" spans="1:3">
      <c r="A1227" s="199">
        <v>2220399</v>
      </c>
      <c r="B1227" s="202" t="s">
        <v>1012</v>
      </c>
      <c r="C1227" s="200">
        <v>0</v>
      </c>
    </row>
    <row r="1228" customHeight="1" spans="1:3">
      <c r="A1228" s="199">
        <v>22204</v>
      </c>
      <c r="B1228" s="197" t="s">
        <v>1013</v>
      </c>
      <c r="C1228" s="200">
        <v>0</v>
      </c>
    </row>
    <row r="1229" customHeight="1" spans="1:3">
      <c r="A1229" s="199">
        <v>2220401</v>
      </c>
      <c r="B1229" s="202" t="s">
        <v>1014</v>
      </c>
      <c r="C1229" s="200">
        <v>0</v>
      </c>
    </row>
    <row r="1230" customHeight="1" spans="1:3">
      <c r="A1230" s="199">
        <v>2220402</v>
      </c>
      <c r="B1230" s="202" t="s">
        <v>1015</v>
      </c>
      <c r="C1230" s="200">
        <v>0</v>
      </c>
    </row>
    <row r="1231" customHeight="1" spans="1:3">
      <c r="A1231" s="199">
        <v>2220403</v>
      </c>
      <c r="B1231" s="202" t="s">
        <v>1016</v>
      </c>
      <c r="C1231" s="200">
        <v>0</v>
      </c>
    </row>
    <row r="1232" customHeight="1" spans="1:3">
      <c r="A1232" s="199">
        <v>2220404</v>
      </c>
      <c r="B1232" s="202" t="s">
        <v>1017</v>
      </c>
      <c r="C1232" s="200">
        <v>0</v>
      </c>
    </row>
    <row r="1233" customHeight="1" spans="1:3">
      <c r="A1233" s="199">
        <v>2220499</v>
      </c>
      <c r="B1233" s="202" t="s">
        <v>1018</v>
      </c>
      <c r="C1233" s="200">
        <v>0</v>
      </c>
    </row>
    <row r="1234" customHeight="1" spans="1:3">
      <c r="A1234" s="199">
        <v>22205</v>
      </c>
      <c r="B1234" s="197" t="s">
        <v>1019</v>
      </c>
      <c r="C1234" s="200">
        <v>0</v>
      </c>
    </row>
    <row r="1235" customHeight="1" spans="1:3">
      <c r="A1235" s="199">
        <v>2220501</v>
      </c>
      <c r="B1235" s="202" t="s">
        <v>1020</v>
      </c>
      <c r="C1235" s="200">
        <v>0</v>
      </c>
    </row>
    <row r="1236" customHeight="1" spans="1:3">
      <c r="A1236" s="199">
        <v>2220502</v>
      </c>
      <c r="B1236" s="202" t="s">
        <v>1021</v>
      </c>
      <c r="C1236" s="200">
        <v>0</v>
      </c>
    </row>
    <row r="1237" customHeight="1" spans="1:3">
      <c r="A1237" s="199">
        <v>2220503</v>
      </c>
      <c r="B1237" s="202" t="s">
        <v>1022</v>
      </c>
      <c r="C1237" s="200">
        <v>0</v>
      </c>
    </row>
    <row r="1238" customHeight="1" spans="1:3">
      <c r="A1238" s="199">
        <v>2220504</v>
      </c>
      <c r="B1238" s="202" t="s">
        <v>1023</v>
      </c>
      <c r="C1238" s="200">
        <v>0</v>
      </c>
    </row>
    <row r="1239" customHeight="1" spans="1:3">
      <c r="A1239" s="199">
        <v>2220505</v>
      </c>
      <c r="B1239" s="202" t="s">
        <v>1024</v>
      </c>
      <c r="C1239" s="200">
        <v>0</v>
      </c>
    </row>
    <row r="1240" customHeight="1" spans="1:3">
      <c r="A1240" s="199">
        <v>2220506</v>
      </c>
      <c r="B1240" s="202" t="s">
        <v>1025</v>
      </c>
      <c r="C1240" s="200">
        <v>0</v>
      </c>
    </row>
    <row r="1241" customHeight="1" spans="1:3">
      <c r="A1241" s="199">
        <v>2220507</v>
      </c>
      <c r="B1241" s="202" t="s">
        <v>1026</v>
      </c>
      <c r="C1241" s="200">
        <v>0</v>
      </c>
    </row>
    <row r="1242" customHeight="1" spans="1:3">
      <c r="A1242" s="199">
        <v>2220508</v>
      </c>
      <c r="B1242" s="202" t="s">
        <v>1027</v>
      </c>
      <c r="C1242" s="200">
        <v>0</v>
      </c>
    </row>
    <row r="1243" customHeight="1" spans="1:3">
      <c r="A1243" s="199">
        <v>2220509</v>
      </c>
      <c r="B1243" s="202" t="s">
        <v>1028</v>
      </c>
      <c r="C1243" s="200">
        <v>0</v>
      </c>
    </row>
    <row r="1244" customHeight="1" spans="1:3">
      <c r="A1244" s="199">
        <v>2220510</v>
      </c>
      <c r="B1244" s="202" t="s">
        <v>1029</v>
      </c>
      <c r="C1244" s="200">
        <v>0</v>
      </c>
    </row>
    <row r="1245" customHeight="1" spans="1:3">
      <c r="A1245" s="199">
        <v>2220511</v>
      </c>
      <c r="B1245" s="202" t="s">
        <v>1030</v>
      </c>
      <c r="C1245" s="200">
        <v>0</v>
      </c>
    </row>
    <row r="1246" customHeight="1" spans="1:3">
      <c r="A1246" s="199">
        <v>2220599</v>
      </c>
      <c r="B1246" s="202" t="s">
        <v>1031</v>
      </c>
      <c r="C1246" s="200">
        <v>0</v>
      </c>
    </row>
    <row r="1247" customHeight="1" spans="1:3">
      <c r="A1247" s="199">
        <v>224</v>
      </c>
      <c r="B1247" s="197" t="s">
        <v>1032</v>
      </c>
      <c r="C1247" s="176">
        <f>C1248+C1259+C1265+C1273+C1286+C1290+C1294</f>
        <v>1910</v>
      </c>
    </row>
    <row r="1248" customHeight="1" spans="1:3">
      <c r="A1248" s="199">
        <v>22401</v>
      </c>
      <c r="B1248" s="197" t="s">
        <v>1033</v>
      </c>
      <c r="C1248" s="200">
        <v>738</v>
      </c>
    </row>
    <row r="1249" customHeight="1" spans="1:3">
      <c r="A1249" s="199">
        <v>2240101</v>
      </c>
      <c r="B1249" s="202" t="s">
        <v>74</v>
      </c>
      <c r="C1249" s="200">
        <v>272</v>
      </c>
    </row>
    <row r="1250" customHeight="1" spans="1:3">
      <c r="A1250" s="199">
        <v>2240102</v>
      </c>
      <c r="B1250" s="202" t="s">
        <v>75</v>
      </c>
      <c r="C1250" s="176">
        <v>0</v>
      </c>
    </row>
    <row r="1251" customHeight="1" spans="1:3">
      <c r="A1251" s="199">
        <v>2240103</v>
      </c>
      <c r="B1251" s="202" t="s">
        <v>76</v>
      </c>
      <c r="C1251" s="176">
        <v>0</v>
      </c>
    </row>
    <row r="1252" customHeight="1" spans="1:3">
      <c r="A1252" s="199">
        <v>2240104</v>
      </c>
      <c r="B1252" s="202" t="s">
        <v>1034</v>
      </c>
      <c r="C1252" s="176">
        <v>0</v>
      </c>
    </row>
    <row r="1253" customHeight="1" spans="1:3">
      <c r="A1253" s="199">
        <v>2240105</v>
      </c>
      <c r="B1253" s="202" t="s">
        <v>1035</v>
      </c>
      <c r="C1253" s="200">
        <v>0</v>
      </c>
    </row>
    <row r="1254" customHeight="1" spans="1:3">
      <c r="A1254" s="199">
        <v>2240106</v>
      </c>
      <c r="B1254" s="202" t="s">
        <v>1036</v>
      </c>
      <c r="C1254" s="200">
        <v>230</v>
      </c>
    </row>
    <row r="1255" customHeight="1" spans="1:3">
      <c r="A1255" s="199">
        <v>2240108</v>
      </c>
      <c r="B1255" s="202" t="s">
        <v>1037</v>
      </c>
      <c r="C1255" s="200">
        <v>116</v>
      </c>
    </row>
    <row r="1256" customHeight="1" spans="1:3">
      <c r="A1256" s="199">
        <v>2240109</v>
      </c>
      <c r="B1256" s="202" t="s">
        <v>1038</v>
      </c>
      <c r="C1256" s="200">
        <v>0</v>
      </c>
    </row>
    <row r="1257" customHeight="1" spans="1:3">
      <c r="A1257" s="199">
        <v>2240150</v>
      </c>
      <c r="B1257" s="202" t="s">
        <v>83</v>
      </c>
      <c r="C1257" s="176">
        <v>0</v>
      </c>
    </row>
    <row r="1258" customHeight="1" spans="1:3">
      <c r="A1258" s="199">
        <v>2240199</v>
      </c>
      <c r="B1258" s="202" t="s">
        <v>1039</v>
      </c>
      <c r="C1258" s="200">
        <v>121</v>
      </c>
    </row>
    <row r="1259" customHeight="1" spans="1:3">
      <c r="A1259" s="199">
        <v>22402</v>
      </c>
      <c r="B1259" s="197" t="s">
        <v>1040</v>
      </c>
      <c r="C1259" s="211">
        <f>SUM(C1260:C1264)</f>
        <v>654</v>
      </c>
    </row>
    <row r="1260" customHeight="1" spans="1:3">
      <c r="A1260" s="199">
        <v>2240201</v>
      </c>
      <c r="B1260" s="202" t="s">
        <v>74</v>
      </c>
      <c r="C1260" s="200">
        <v>0</v>
      </c>
    </row>
    <row r="1261" customHeight="1" spans="1:3">
      <c r="A1261" s="199">
        <v>2240202</v>
      </c>
      <c r="B1261" s="202" t="s">
        <v>75</v>
      </c>
      <c r="C1261" s="200">
        <v>88</v>
      </c>
    </row>
    <row r="1262" customHeight="1" spans="1:3">
      <c r="A1262" s="199">
        <v>2240203</v>
      </c>
      <c r="B1262" s="202" t="s">
        <v>76</v>
      </c>
      <c r="C1262" s="210">
        <v>0</v>
      </c>
    </row>
    <row r="1263" customHeight="1" spans="1:3">
      <c r="A1263" s="199">
        <v>2240204</v>
      </c>
      <c r="B1263" s="202" t="s">
        <v>1041</v>
      </c>
      <c r="C1263" s="200">
        <v>551</v>
      </c>
    </row>
    <row r="1264" customHeight="1" spans="1:3">
      <c r="A1264" s="199">
        <v>2240299</v>
      </c>
      <c r="B1264" s="202" t="s">
        <v>1042</v>
      </c>
      <c r="C1264" s="200">
        <v>15</v>
      </c>
    </row>
    <row r="1265" customHeight="1" spans="1:3">
      <c r="A1265" s="199">
        <v>22404</v>
      </c>
      <c r="B1265" s="197" t="s">
        <v>1043</v>
      </c>
      <c r="C1265" s="211">
        <f>SUM(C1266:C1272)</f>
        <v>0</v>
      </c>
    </row>
    <row r="1266" customHeight="1" spans="1:3">
      <c r="A1266" s="199">
        <v>2240401</v>
      </c>
      <c r="B1266" s="202" t="s">
        <v>74</v>
      </c>
      <c r="C1266" s="200">
        <v>0</v>
      </c>
    </row>
    <row r="1267" customHeight="1" spans="1:3">
      <c r="A1267" s="199">
        <v>2240402</v>
      </c>
      <c r="B1267" s="202" t="s">
        <v>75</v>
      </c>
      <c r="C1267" s="200">
        <v>0</v>
      </c>
    </row>
    <row r="1268" customHeight="1" spans="1:3">
      <c r="A1268" s="199">
        <v>2240403</v>
      </c>
      <c r="B1268" s="202" t="s">
        <v>76</v>
      </c>
      <c r="C1268" s="200">
        <v>0</v>
      </c>
    </row>
    <row r="1269" customHeight="1" spans="1:3">
      <c r="A1269" s="199">
        <v>2240404</v>
      </c>
      <c r="B1269" s="202" t="s">
        <v>1044</v>
      </c>
      <c r="C1269" s="211">
        <v>0</v>
      </c>
    </row>
    <row r="1270" customHeight="1" spans="1:3">
      <c r="A1270" s="199">
        <v>2240405</v>
      </c>
      <c r="B1270" s="202" t="s">
        <v>1045</v>
      </c>
      <c r="C1270" s="211">
        <v>0</v>
      </c>
    </row>
    <row r="1271" customHeight="1" spans="1:3">
      <c r="A1271" s="199">
        <v>2240450</v>
      </c>
      <c r="B1271" s="202" t="s">
        <v>83</v>
      </c>
      <c r="C1271" s="211">
        <v>0</v>
      </c>
    </row>
    <row r="1272" customHeight="1" spans="1:3">
      <c r="A1272" s="199">
        <v>2240499</v>
      </c>
      <c r="B1272" s="202" t="s">
        <v>1046</v>
      </c>
      <c r="C1272" s="211">
        <v>0</v>
      </c>
    </row>
    <row r="1273" customHeight="1" spans="1:3">
      <c r="A1273" s="199">
        <v>22405</v>
      </c>
      <c r="B1273" s="197" t="s">
        <v>1047</v>
      </c>
      <c r="C1273" s="211">
        <v>0</v>
      </c>
    </row>
    <row r="1274" customHeight="1" spans="1:3">
      <c r="A1274" s="199">
        <v>2240501</v>
      </c>
      <c r="B1274" s="202" t="s">
        <v>74</v>
      </c>
      <c r="C1274" s="211">
        <v>0</v>
      </c>
    </row>
    <row r="1275" customHeight="1" spans="1:3">
      <c r="A1275" s="199">
        <v>2240502</v>
      </c>
      <c r="B1275" s="202" t="s">
        <v>75</v>
      </c>
      <c r="C1275" s="211">
        <v>0</v>
      </c>
    </row>
    <row r="1276" customHeight="1" spans="1:3">
      <c r="A1276" s="199">
        <v>2240503</v>
      </c>
      <c r="B1276" s="202" t="s">
        <v>76</v>
      </c>
      <c r="C1276" s="211">
        <v>0</v>
      </c>
    </row>
    <row r="1277" customHeight="1" spans="1:3">
      <c r="A1277" s="199">
        <v>2240504</v>
      </c>
      <c r="B1277" s="202" t="s">
        <v>1048</v>
      </c>
      <c r="C1277" s="211">
        <v>0</v>
      </c>
    </row>
    <row r="1278" customHeight="1" spans="1:3">
      <c r="A1278" s="199">
        <v>2240505</v>
      </c>
      <c r="B1278" s="202" t="s">
        <v>1049</v>
      </c>
      <c r="C1278" s="211">
        <v>0</v>
      </c>
    </row>
    <row r="1279" customHeight="1" spans="1:3">
      <c r="A1279" s="199">
        <v>2240506</v>
      </c>
      <c r="B1279" s="202" t="s">
        <v>1050</v>
      </c>
      <c r="C1279" s="211">
        <v>0</v>
      </c>
    </row>
    <row r="1280" customHeight="1" spans="1:3">
      <c r="A1280" s="199">
        <v>2240507</v>
      </c>
      <c r="B1280" s="202" t="s">
        <v>1051</v>
      </c>
      <c r="C1280" s="211">
        <v>0</v>
      </c>
    </row>
    <row r="1281" customHeight="1" spans="1:3">
      <c r="A1281" s="199">
        <v>2240508</v>
      </c>
      <c r="B1281" s="202" t="s">
        <v>1052</v>
      </c>
      <c r="C1281" s="211">
        <v>0</v>
      </c>
    </row>
    <row r="1282" customHeight="1" spans="1:3">
      <c r="A1282" s="199">
        <v>2240509</v>
      </c>
      <c r="B1282" s="202" t="s">
        <v>1053</v>
      </c>
      <c r="C1282" s="211">
        <v>0</v>
      </c>
    </row>
    <row r="1283" customHeight="1" spans="1:3">
      <c r="A1283" s="199">
        <v>2240510</v>
      </c>
      <c r="B1283" s="202" t="s">
        <v>1054</v>
      </c>
      <c r="C1283" s="211">
        <v>0</v>
      </c>
    </row>
    <row r="1284" customHeight="1" spans="1:3">
      <c r="A1284" s="199">
        <v>2240550</v>
      </c>
      <c r="B1284" s="202" t="s">
        <v>1055</v>
      </c>
      <c r="C1284" s="211">
        <v>0</v>
      </c>
    </row>
    <row r="1285" customHeight="1" spans="1:3">
      <c r="A1285" s="199">
        <v>2240599</v>
      </c>
      <c r="B1285" s="202" t="s">
        <v>1056</v>
      </c>
      <c r="C1285" s="211">
        <v>0</v>
      </c>
    </row>
    <row r="1286" customHeight="1" spans="1:3">
      <c r="A1286" s="199">
        <v>22406</v>
      </c>
      <c r="B1286" s="197" t="s">
        <v>1057</v>
      </c>
      <c r="C1286" s="211">
        <v>0</v>
      </c>
    </row>
    <row r="1287" customHeight="1" spans="1:3">
      <c r="A1287" s="199">
        <v>2240601</v>
      </c>
      <c r="B1287" s="202" t="s">
        <v>1058</v>
      </c>
      <c r="C1287" s="211">
        <v>0</v>
      </c>
    </row>
    <row r="1288" customHeight="1" spans="1:3">
      <c r="A1288" s="199">
        <v>2240602</v>
      </c>
      <c r="B1288" s="202" t="s">
        <v>1059</v>
      </c>
      <c r="C1288" s="211">
        <v>0</v>
      </c>
    </row>
    <row r="1289" customHeight="1" spans="1:3">
      <c r="A1289" s="199">
        <v>2240699</v>
      </c>
      <c r="B1289" s="202" t="s">
        <v>1060</v>
      </c>
      <c r="C1289" s="211">
        <v>0</v>
      </c>
    </row>
    <row r="1290" customHeight="1" spans="1:3">
      <c r="A1290" s="199">
        <v>22407</v>
      </c>
      <c r="B1290" s="197" t="s">
        <v>1061</v>
      </c>
      <c r="C1290" s="211">
        <f>SUM(C1291:C1293)</f>
        <v>380</v>
      </c>
    </row>
    <row r="1291" customHeight="1" spans="1:3">
      <c r="A1291" s="199">
        <v>2240703</v>
      </c>
      <c r="B1291" s="202" t="s">
        <v>1062</v>
      </c>
      <c r="C1291" s="211">
        <v>220</v>
      </c>
    </row>
    <row r="1292" customHeight="1" spans="1:3">
      <c r="A1292" s="199">
        <v>2240704</v>
      </c>
      <c r="B1292" s="202" t="s">
        <v>1063</v>
      </c>
      <c r="C1292" s="211">
        <v>160</v>
      </c>
    </row>
    <row r="1293" customHeight="1" spans="1:3">
      <c r="A1293" s="199">
        <v>2240799</v>
      </c>
      <c r="B1293" s="202" t="s">
        <v>1064</v>
      </c>
      <c r="C1293" s="211">
        <v>0</v>
      </c>
    </row>
    <row r="1294" customHeight="1" spans="1:3">
      <c r="A1294" s="199">
        <v>22499</v>
      </c>
      <c r="B1294" s="197" t="s">
        <v>1065</v>
      </c>
      <c r="C1294" s="211">
        <f>C1295</f>
        <v>138</v>
      </c>
    </row>
    <row r="1295" customHeight="1" spans="1:3">
      <c r="A1295" s="199">
        <v>2249999</v>
      </c>
      <c r="B1295" s="202" t="s">
        <v>1066</v>
      </c>
      <c r="C1295" s="211">
        <v>138</v>
      </c>
    </row>
    <row r="1296" customHeight="1" spans="1:3">
      <c r="A1296" s="196">
        <v>229</v>
      </c>
      <c r="B1296" s="197" t="s">
        <v>1067</v>
      </c>
      <c r="C1296" s="211">
        <f>C1297</f>
        <v>91</v>
      </c>
    </row>
    <row r="1297" customHeight="1" spans="1:3">
      <c r="A1297" s="199">
        <v>22999</v>
      </c>
      <c r="B1297" s="197" t="s">
        <v>933</v>
      </c>
      <c r="C1297" s="211">
        <f>C1298</f>
        <v>91</v>
      </c>
    </row>
    <row r="1298" customHeight="1" spans="1:3">
      <c r="A1298" s="199">
        <v>2299999</v>
      </c>
      <c r="B1298" s="202" t="s">
        <v>227</v>
      </c>
      <c r="C1298" s="211">
        <v>91</v>
      </c>
    </row>
    <row r="1299" customHeight="1" spans="1:3">
      <c r="A1299" s="199">
        <v>232</v>
      </c>
      <c r="B1299" s="197" t="s">
        <v>1068</v>
      </c>
      <c r="C1299" s="211">
        <f>C1300+C1301+C1306</f>
        <v>5942</v>
      </c>
    </row>
    <row r="1300" customHeight="1" spans="1:3">
      <c r="A1300" s="199">
        <v>23201</v>
      </c>
      <c r="B1300" s="197" t="s">
        <v>1069</v>
      </c>
      <c r="C1300" s="211"/>
    </row>
    <row r="1301" customHeight="1" spans="1:3">
      <c r="A1301" s="196">
        <v>23202</v>
      </c>
      <c r="B1301" s="197" t="s">
        <v>1070</v>
      </c>
      <c r="C1301" s="211"/>
    </row>
    <row r="1302" customHeight="1" spans="1:3">
      <c r="A1302" s="199">
        <v>2320201</v>
      </c>
      <c r="B1302" s="202" t="s">
        <v>1071</v>
      </c>
      <c r="C1302" s="211"/>
    </row>
    <row r="1303" customHeight="1" spans="1:3">
      <c r="A1303" s="201">
        <v>2320202</v>
      </c>
      <c r="B1303" s="202" t="s">
        <v>1072</v>
      </c>
      <c r="C1303" s="211"/>
    </row>
    <row r="1304" customHeight="1" spans="1:3">
      <c r="A1304" s="199">
        <v>2320203</v>
      </c>
      <c r="B1304" s="202" t="s">
        <v>1073</v>
      </c>
      <c r="C1304" s="211"/>
    </row>
    <row r="1305" customHeight="1" spans="1:3">
      <c r="A1305" s="199">
        <v>2320299</v>
      </c>
      <c r="B1305" s="202" t="s">
        <v>1074</v>
      </c>
      <c r="C1305" s="211"/>
    </row>
    <row r="1306" customHeight="1" spans="1:3">
      <c r="A1306" s="199">
        <v>23203</v>
      </c>
      <c r="B1306" s="197" t="s">
        <v>1075</v>
      </c>
      <c r="C1306" s="212">
        <f>SUM(C1307:C1310)</f>
        <v>5942</v>
      </c>
    </row>
    <row r="1307" customHeight="1" spans="1:3">
      <c r="A1307" s="199">
        <v>2320301</v>
      </c>
      <c r="B1307" s="202" t="s">
        <v>1076</v>
      </c>
      <c r="C1307" s="211">
        <v>5942</v>
      </c>
    </row>
    <row r="1308" customHeight="1" spans="1:3">
      <c r="A1308" s="196">
        <v>2320302</v>
      </c>
      <c r="B1308" s="202" t="s">
        <v>1077</v>
      </c>
      <c r="C1308" s="211"/>
    </row>
    <row r="1309" customHeight="1" spans="1:3">
      <c r="A1309" s="199">
        <v>2320303</v>
      </c>
      <c r="B1309" s="202" t="s">
        <v>1078</v>
      </c>
      <c r="C1309" s="211"/>
    </row>
    <row r="1310" customHeight="1" spans="1:3">
      <c r="A1310" s="201">
        <v>2320399</v>
      </c>
      <c r="B1310" s="202" t="s">
        <v>1079</v>
      </c>
      <c r="C1310" s="211"/>
    </row>
    <row r="1311" customHeight="1" spans="1:3">
      <c r="A1311" s="199">
        <v>233</v>
      </c>
      <c r="B1311" s="197" t="s">
        <v>1080</v>
      </c>
      <c r="C1311" s="211"/>
    </row>
    <row r="1312" customHeight="1" spans="1:3">
      <c r="A1312" s="199">
        <v>23301</v>
      </c>
      <c r="B1312" s="197" t="s">
        <v>1081</v>
      </c>
      <c r="C1312" s="211"/>
    </row>
    <row r="1313" customHeight="1" spans="1:3">
      <c r="A1313" s="211">
        <v>23302</v>
      </c>
      <c r="B1313" s="155" t="s">
        <v>1082</v>
      </c>
      <c r="C1313" s="211"/>
    </row>
    <row r="1314" customHeight="1" spans="1:3">
      <c r="A1314" s="199">
        <v>2240501</v>
      </c>
      <c r="B1314" s="213" t="s">
        <v>1214</v>
      </c>
      <c r="C1314" s="176"/>
    </row>
    <row r="1315" customHeight="1" spans="1:3">
      <c r="A1315" s="199">
        <v>2240502</v>
      </c>
      <c r="B1315" s="213" t="s">
        <v>1215</v>
      </c>
      <c r="C1315" s="176"/>
    </row>
    <row r="1316" customHeight="1" spans="1:3">
      <c r="A1316" s="199">
        <v>2240503</v>
      </c>
      <c r="B1316" s="213" t="s">
        <v>1216</v>
      </c>
      <c r="C1316" s="176"/>
    </row>
    <row r="1317" customHeight="1" spans="1:3">
      <c r="A1317" s="199">
        <v>2240504</v>
      </c>
      <c r="B1317" s="213" t="s">
        <v>1217</v>
      </c>
      <c r="C1317" s="176"/>
    </row>
    <row r="1318" customHeight="1" spans="1:3">
      <c r="A1318" s="199">
        <v>2240505</v>
      </c>
      <c r="B1318" s="213" t="s">
        <v>1218</v>
      </c>
      <c r="C1318" s="176"/>
    </row>
    <row r="1319" customHeight="1" spans="1:3">
      <c r="A1319" s="199">
        <v>2240506</v>
      </c>
      <c r="B1319" s="213" t="s">
        <v>1219</v>
      </c>
      <c r="C1319" s="176"/>
    </row>
    <row r="1320" customHeight="1" spans="1:3">
      <c r="A1320" s="199">
        <v>2240507</v>
      </c>
      <c r="B1320" s="213" t="s">
        <v>1220</v>
      </c>
      <c r="C1320" s="176"/>
    </row>
    <row r="1321" customHeight="1" spans="1:3">
      <c r="A1321" s="199">
        <v>2240508</v>
      </c>
      <c r="B1321" s="213" t="s">
        <v>1221</v>
      </c>
      <c r="C1321" s="176"/>
    </row>
    <row r="1322" customHeight="1" spans="1:3">
      <c r="A1322" s="199">
        <v>2240509</v>
      </c>
      <c r="B1322" s="213" t="s">
        <v>1222</v>
      </c>
      <c r="C1322" s="176"/>
    </row>
    <row r="1323" customHeight="1" spans="1:3">
      <c r="A1323" s="199">
        <v>2240510</v>
      </c>
      <c r="B1323" s="213" t="s">
        <v>1223</v>
      </c>
      <c r="C1323" s="176"/>
    </row>
    <row r="1324" customHeight="1" spans="1:3">
      <c r="A1324" s="199">
        <v>2240550</v>
      </c>
      <c r="B1324" s="213" t="s">
        <v>1224</v>
      </c>
      <c r="C1324" s="176"/>
    </row>
    <row r="1325" customHeight="1" spans="1:3">
      <c r="A1325" s="199">
        <v>2240599</v>
      </c>
      <c r="B1325" s="213" t="s">
        <v>1225</v>
      </c>
      <c r="C1325" s="176"/>
    </row>
    <row r="1326" customHeight="1" spans="1:3">
      <c r="A1326" s="199">
        <v>22406</v>
      </c>
      <c r="B1326" s="214" t="s">
        <v>1226</v>
      </c>
      <c r="C1326" s="176">
        <f>SUM(C1327:C1329)</f>
        <v>0</v>
      </c>
    </row>
    <row r="1327" customHeight="1" spans="1:3">
      <c r="A1327" s="199">
        <v>2240601</v>
      </c>
      <c r="B1327" s="213" t="s">
        <v>1227</v>
      </c>
      <c r="C1327" s="176"/>
    </row>
    <row r="1328" customHeight="1" spans="1:3">
      <c r="A1328" s="199">
        <v>2240602</v>
      </c>
      <c r="B1328" s="213" t="s">
        <v>1228</v>
      </c>
      <c r="C1328" s="176"/>
    </row>
    <row r="1329" customHeight="1" spans="1:3">
      <c r="A1329" s="199">
        <v>2240699</v>
      </c>
      <c r="B1329" s="213" t="s">
        <v>1229</v>
      </c>
      <c r="C1329" s="176"/>
    </row>
    <row r="1330" customHeight="1" spans="1:3">
      <c r="A1330" s="199">
        <v>22407</v>
      </c>
      <c r="B1330" s="214" t="s">
        <v>1230</v>
      </c>
      <c r="C1330" s="176">
        <f>SUM(C1331:C1335)</f>
        <v>560</v>
      </c>
    </row>
    <row r="1331" customHeight="1" spans="1:3">
      <c r="A1331" s="199">
        <v>2240701</v>
      </c>
      <c r="B1331" s="213" t="s">
        <v>1231</v>
      </c>
      <c r="C1331" s="176">
        <v>45</v>
      </c>
    </row>
    <row r="1332" customHeight="1" spans="1:3">
      <c r="A1332" s="199">
        <v>2240702</v>
      </c>
      <c r="B1332" s="213" t="s">
        <v>1232</v>
      </c>
      <c r="C1332" s="176">
        <v>13</v>
      </c>
    </row>
    <row r="1333" customHeight="1" spans="1:3">
      <c r="A1333" s="199">
        <v>2240703</v>
      </c>
      <c r="B1333" s="213" t="s">
        <v>1233</v>
      </c>
      <c r="C1333" s="176">
        <v>502</v>
      </c>
    </row>
    <row r="1334" customHeight="1" spans="1:3">
      <c r="A1334" s="199">
        <v>2240704</v>
      </c>
      <c r="B1334" s="213" t="s">
        <v>1234</v>
      </c>
      <c r="C1334" s="176"/>
    </row>
    <row r="1335" customHeight="1" spans="1:3">
      <c r="A1335" s="199">
        <v>2240799</v>
      </c>
      <c r="B1335" s="213" t="s">
        <v>1235</v>
      </c>
      <c r="C1335" s="176"/>
    </row>
    <row r="1336" customHeight="1" spans="1:3">
      <c r="A1336" s="199">
        <v>22499</v>
      </c>
      <c r="B1336" s="214" t="s">
        <v>1236</v>
      </c>
      <c r="C1336" s="176"/>
    </row>
    <row r="1337" customHeight="1" spans="1:3">
      <c r="A1337" s="199">
        <v>229</v>
      </c>
      <c r="B1337" s="214" t="s">
        <v>1237</v>
      </c>
      <c r="C1337" s="176">
        <f>C1338</f>
        <v>80</v>
      </c>
    </row>
    <row r="1338" customHeight="1" spans="1:3">
      <c r="A1338" s="199">
        <v>22999</v>
      </c>
      <c r="B1338" s="214" t="s">
        <v>1238</v>
      </c>
      <c r="C1338" s="176">
        <f>C1339</f>
        <v>80</v>
      </c>
    </row>
    <row r="1339" customHeight="1" spans="1:3">
      <c r="A1339" s="199">
        <v>2299901</v>
      </c>
      <c r="B1339" s="213" t="s">
        <v>1239</v>
      </c>
      <c r="C1339" s="176">
        <v>80</v>
      </c>
    </row>
    <row r="1340" customHeight="1" spans="1:3">
      <c r="A1340" s="199">
        <v>232</v>
      </c>
      <c r="B1340" s="214" t="s">
        <v>1240</v>
      </c>
      <c r="C1340" s="176">
        <f>SUM(C1341,C1342,C1343)</f>
        <v>5746</v>
      </c>
    </row>
    <row r="1341" customHeight="1" spans="1:3">
      <c r="A1341" s="199">
        <v>23201</v>
      </c>
      <c r="B1341" s="214" t="s">
        <v>1241</v>
      </c>
      <c r="C1341" s="176"/>
    </row>
    <row r="1342" customHeight="1" spans="1:3">
      <c r="A1342" s="199">
        <v>23202</v>
      </c>
      <c r="B1342" s="214" t="s">
        <v>1242</v>
      </c>
      <c r="C1342" s="176"/>
    </row>
    <row r="1343" customHeight="1" spans="1:3">
      <c r="A1343" s="199">
        <v>23203</v>
      </c>
      <c r="B1343" s="214" t="s">
        <v>1243</v>
      </c>
      <c r="C1343" s="176">
        <f>SUM(C1344:C1347)</f>
        <v>5746</v>
      </c>
    </row>
    <row r="1344" customHeight="1" spans="1:3">
      <c r="A1344" s="199">
        <v>2320301</v>
      </c>
      <c r="B1344" s="213" t="s">
        <v>1244</v>
      </c>
      <c r="C1344" s="176">
        <v>5746</v>
      </c>
    </row>
    <row r="1345" customHeight="1" spans="1:3">
      <c r="A1345" s="199">
        <v>2320302</v>
      </c>
      <c r="B1345" s="213" t="s">
        <v>1245</v>
      </c>
      <c r="C1345" s="176"/>
    </row>
    <row r="1346" customHeight="1" spans="1:3">
      <c r="A1346" s="199">
        <v>2320303</v>
      </c>
      <c r="B1346" s="213" t="s">
        <v>1246</v>
      </c>
      <c r="C1346" s="176"/>
    </row>
    <row r="1347" customHeight="1" spans="1:3">
      <c r="A1347" s="199">
        <v>2320304</v>
      </c>
      <c r="B1347" s="213" t="s">
        <v>1247</v>
      </c>
      <c r="C1347" s="176"/>
    </row>
    <row r="1348" customHeight="1" spans="1:3">
      <c r="A1348" s="199">
        <v>233</v>
      </c>
      <c r="B1348" s="214" t="s">
        <v>1248</v>
      </c>
      <c r="C1348" s="176">
        <f>C1349+C1350+C1351</f>
        <v>0</v>
      </c>
    </row>
    <row r="1349" customHeight="1" spans="1:3">
      <c r="A1349" s="199">
        <v>23301</v>
      </c>
      <c r="B1349" s="214" t="s">
        <v>1249</v>
      </c>
      <c r="C1349" s="176"/>
    </row>
    <row r="1350" customHeight="1" spans="1:3">
      <c r="A1350" s="199">
        <v>23302</v>
      </c>
      <c r="B1350" s="214" t="s">
        <v>1250</v>
      </c>
      <c r="C1350" s="176"/>
    </row>
    <row r="1351" customHeight="1" spans="1:3">
      <c r="A1351" s="199">
        <v>23303</v>
      </c>
      <c r="B1351" s="214" t="s">
        <v>1251</v>
      </c>
      <c r="C1351" s="176"/>
    </row>
  </sheetData>
  <sheetProtection selectLockedCells="1"/>
  <mergeCells count="1">
    <mergeCell ref="A2:C2"/>
  </mergeCells>
  <printOptions horizontalCentered="1"/>
  <pageMargins left="0.747916666666667" right="0.747916666666667" top="0.786805555555556" bottom="0.708333333333333"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selection activeCell="B15" sqref="B15"/>
    </sheetView>
  </sheetViews>
  <sheetFormatPr defaultColWidth="8.875" defaultRowHeight="14.25" outlineLevelCol="2"/>
  <cols>
    <col min="1" max="1" width="15.5" style="31" customWidth="1"/>
    <col min="2" max="2" width="27.625" style="31" customWidth="1"/>
    <col min="3" max="3" width="28.375" style="182" customWidth="1"/>
    <col min="4" max="16384" width="8.875" style="31"/>
  </cols>
  <sheetData>
    <row r="1" ht="21" customHeight="1" spans="1:3">
      <c r="A1" s="183" t="s">
        <v>1252</v>
      </c>
      <c r="B1" s="183"/>
      <c r="C1" s="184"/>
    </row>
    <row r="2" ht="25.5" customHeight="1" spans="1:3">
      <c r="A2" s="185" t="s">
        <v>1253</v>
      </c>
      <c r="B2" s="185"/>
      <c r="C2" s="185"/>
    </row>
    <row r="3" ht="22.5" customHeight="1" spans="1:3">
      <c r="A3" s="186"/>
      <c r="B3" s="186"/>
      <c r="C3" s="187" t="s">
        <v>1117</v>
      </c>
    </row>
    <row r="4" ht="26.1" customHeight="1" spans="1:3">
      <c r="A4" s="188" t="s">
        <v>1254</v>
      </c>
      <c r="B4" s="188" t="s">
        <v>1255</v>
      </c>
      <c r="C4" s="189" t="s">
        <v>1256</v>
      </c>
    </row>
    <row r="5" ht="26.1" customHeight="1" spans="1:3">
      <c r="A5" s="188"/>
      <c r="B5" s="188"/>
      <c r="C5" s="189"/>
    </row>
    <row r="6" s="47" customFormat="1" ht="26.1" customHeight="1" spans="1:3">
      <c r="A6" s="190"/>
      <c r="B6" s="188" t="s">
        <v>1256</v>
      </c>
      <c r="C6" s="189">
        <f>C7+C12+C23+C29</f>
        <v>54945</v>
      </c>
    </row>
    <row r="7" ht="26.1" customHeight="1" spans="1:3">
      <c r="A7" s="191" t="s">
        <v>1257</v>
      </c>
      <c r="B7" s="190" t="s">
        <v>1258</v>
      </c>
      <c r="C7" s="189">
        <f>SUM(C8:C11)</f>
        <v>17534</v>
      </c>
    </row>
    <row r="8" ht="26.1" customHeight="1" spans="1:3">
      <c r="A8" s="192" t="s">
        <v>1259</v>
      </c>
      <c r="B8" s="192" t="s">
        <v>1260</v>
      </c>
      <c r="C8" s="193"/>
    </row>
    <row r="9" ht="26.1" customHeight="1" spans="1:3">
      <c r="A9" s="192" t="s">
        <v>1261</v>
      </c>
      <c r="B9" s="192" t="s">
        <v>1262</v>
      </c>
      <c r="C9" s="193">
        <v>1298</v>
      </c>
    </row>
    <row r="10" ht="26.1" customHeight="1" spans="1:3">
      <c r="A10" s="192" t="s">
        <v>1263</v>
      </c>
      <c r="B10" s="192" t="s">
        <v>1264</v>
      </c>
      <c r="C10" s="193">
        <v>2607</v>
      </c>
    </row>
    <row r="11" ht="26.1" customHeight="1" spans="1:3">
      <c r="A11" s="192" t="s">
        <v>1265</v>
      </c>
      <c r="B11" s="192" t="s">
        <v>1266</v>
      </c>
      <c r="C11" s="193">
        <v>13629</v>
      </c>
    </row>
    <row r="12" ht="26.1" customHeight="1" spans="1:3">
      <c r="A12" s="191" t="s">
        <v>1267</v>
      </c>
      <c r="B12" s="190" t="s">
        <v>1268</v>
      </c>
      <c r="C12" s="189">
        <f>SUM(C13:C22)</f>
        <v>3030</v>
      </c>
    </row>
    <row r="13" ht="26.1" customHeight="1" spans="1:3">
      <c r="A13" s="192" t="s">
        <v>1269</v>
      </c>
      <c r="B13" s="192" t="s">
        <v>1270</v>
      </c>
      <c r="C13" s="193">
        <v>1979</v>
      </c>
    </row>
    <row r="14" ht="26.1" customHeight="1" spans="1:3">
      <c r="A14" s="192" t="s">
        <v>1271</v>
      </c>
      <c r="B14" s="192" t="s">
        <v>1272</v>
      </c>
      <c r="C14" s="193">
        <v>500</v>
      </c>
    </row>
    <row r="15" ht="26.1" customHeight="1" spans="1:3">
      <c r="A15" s="192" t="s">
        <v>1273</v>
      </c>
      <c r="B15" s="192" t="s">
        <v>1274</v>
      </c>
      <c r="C15" s="193"/>
    </row>
    <row r="16" ht="26.1" customHeight="1" spans="1:3">
      <c r="A16" s="192" t="s">
        <v>1275</v>
      </c>
      <c r="B16" s="192" t="s">
        <v>1276</v>
      </c>
      <c r="C16" s="193">
        <v>46</v>
      </c>
    </row>
    <row r="17" ht="26.1" customHeight="1" spans="1:3">
      <c r="A17" s="192" t="s">
        <v>1277</v>
      </c>
      <c r="B17" s="192" t="s">
        <v>1278</v>
      </c>
      <c r="C17" s="193">
        <v>81</v>
      </c>
    </row>
    <row r="18" ht="26.1" customHeight="1" spans="1:3">
      <c r="A18" s="192" t="s">
        <v>1279</v>
      </c>
      <c r="B18" s="192" t="s">
        <v>1280</v>
      </c>
      <c r="C18" s="193">
        <v>142</v>
      </c>
    </row>
    <row r="19" ht="26.1" customHeight="1" spans="1:3">
      <c r="A19" s="192" t="s">
        <v>1281</v>
      </c>
      <c r="B19" s="192" t="s">
        <v>1282</v>
      </c>
      <c r="C19" s="193">
        <v>53</v>
      </c>
    </row>
    <row r="20" ht="26.1" customHeight="1" spans="1:3">
      <c r="A20" s="192" t="s">
        <v>1283</v>
      </c>
      <c r="B20" s="192" t="s">
        <v>1284</v>
      </c>
      <c r="C20" s="193">
        <v>81</v>
      </c>
    </row>
    <row r="21" ht="26.1" customHeight="1" spans="1:3">
      <c r="A21" s="192" t="s">
        <v>1285</v>
      </c>
      <c r="B21" s="192" t="s">
        <v>1286</v>
      </c>
      <c r="C21" s="193">
        <v>1</v>
      </c>
    </row>
    <row r="22" ht="26.1" customHeight="1" spans="1:3">
      <c r="A22" s="192" t="s">
        <v>1287</v>
      </c>
      <c r="B22" s="192" t="s">
        <v>1288</v>
      </c>
      <c r="C22" s="193">
        <v>147</v>
      </c>
    </row>
    <row r="23" ht="26.1" customHeight="1" spans="1:3">
      <c r="A23" s="191" t="s">
        <v>1289</v>
      </c>
      <c r="B23" s="190" t="s">
        <v>1290</v>
      </c>
      <c r="C23" s="189">
        <f>SUM(C24:C28)</f>
        <v>10324</v>
      </c>
    </row>
    <row r="24" ht="26.1" customHeight="1" spans="1:3">
      <c r="A24" s="192" t="s">
        <v>1291</v>
      </c>
      <c r="B24" s="192" t="s">
        <v>1292</v>
      </c>
      <c r="C24" s="193">
        <v>10170</v>
      </c>
    </row>
    <row r="25" s="50" customFormat="1" ht="26.1" customHeight="1" spans="1:3">
      <c r="A25" s="192" t="s">
        <v>1293</v>
      </c>
      <c r="B25" s="192" t="s">
        <v>1294</v>
      </c>
      <c r="C25" s="193"/>
    </row>
    <row r="26" ht="26.1" customHeight="1" spans="1:3">
      <c r="A26" s="192" t="s">
        <v>1295</v>
      </c>
      <c r="B26" s="192" t="s">
        <v>1296</v>
      </c>
      <c r="C26" s="193"/>
    </row>
    <row r="27" ht="26.1" customHeight="1" spans="1:3">
      <c r="A27" s="192" t="s">
        <v>1297</v>
      </c>
      <c r="B27" s="192" t="s">
        <v>1298</v>
      </c>
      <c r="C27" s="193">
        <v>109</v>
      </c>
    </row>
    <row r="28" s="50" customFormat="1" ht="26.1" customHeight="1" spans="1:3">
      <c r="A28" s="192" t="s">
        <v>1299</v>
      </c>
      <c r="B28" s="192" t="s">
        <v>1300</v>
      </c>
      <c r="C28" s="193">
        <v>45</v>
      </c>
    </row>
    <row r="29" ht="26.1" customHeight="1" spans="1:3">
      <c r="A29" s="191" t="s">
        <v>1301</v>
      </c>
      <c r="B29" s="190" t="s">
        <v>1302</v>
      </c>
      <c r="C29" s="189">
        <f>SUM(C30:C32)</f>
        <v>24057</v>
      </c>
    </row>
    <row r="30" ht="26.1" customHeight="1" spans="1:3">
      <c r="A30" s="192" t="s">
        <v>1303</v>
      </c>
      <c r="B30" s="192" t="s">
        <v>1304</v>
      </c>
      <c r="C30" s="193">
        <v>22874</v>
      </c>
    </row>
    <row r="31" ht="26.1" customHeight="1" spans="1:3">
      <c r="A31" s="192" t="s">
        <v>1305</v>
      </c>
      <c r="B31" s="192" t="s">
        <v>1306</v>
      </c>
      <c r="C31" s="193">
        <v>1183</v>
      </c>
    </row>
    <row r="32" ht="26.1" customHeight="1" spans="1:3">
      <c r="A32" s="192" t="s">
        <v>1307</v>
      </c>
      <c r="B32" s="192" t="s">
        <v>1308</v>
      </c>
      <c r="C32" s="193"/>
    </row>
  </sheetData>
  <mergeCells count="4">
    <mergeCell ref="A2:C2"/>
    <mergeCell ref="A4:A5"/>
    <mergeCell ref="B4:B5"/>
    <mergeCell ref="C4:C5"/>
  </mergeCells>
  <pageMargins left="0.708661417322835" right="0.708661417322835" top="0.748031496062992" bottom="0.748031496062992" header="0.31496062992126"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4"/>
  <sheetViews>
    <sheetView workbookViewId="0">
      <selection activeCell="A2" sqref="A2:B2"/>
    </sheetView>
  </sheetViews>
  <sheetFormatPr defaultColWidth="9" defaultRowHeight="14.25" outlineLevelCol="1"/>
  <cols>
    <col min="1" max="1" width="40.875" style="89" customWidth="1"/>
    <col min="2" max="2" width="42.75" style="90" customWidth="1"/>
    <col min="3" max="16384" width="9" style="89"/>
  </cols>
  <sheetData>
    <row r="1" spans="1:1">
      <c r="A1" s="91" t="s">
        <v>1309</v>
      </c>
    </row>
    <row r="2" ht="22.5" customHeight="1" spans="1:2">
      <c r="A2" s="92" t="s">
        <v>1310</v>
      </c>
      <c r="B2" s="92"/>
    </row>
    <row r="3" spans="1:2">
      <c r="A3" s="127" t="s">
        <v>1311</v>
      </c>
      <c r="B3" s="127"/>
    </row>
    <row r="4" spans="1:2">
      <c r="A4" s="93" t="s">
        <v>1117</v>
      </c>
      <c r="B4" s="93"/>
    </row>
    <row r="5" spans="1:2">
      <c r="A5" s="179" t="s">
        <v>1312</v>
      </c>
      <c r="B5" s="174" t="s">
        <v>1313</v>
      </c>
    </row>
    <row r="6" spans="1:2">
      <c r="A6" s="175" t="s">
        <v>1314</v>
      </c>
      <c r="B6" s="176"/>
    </row>
    <row r="7" spans="1:2">
      <c r="A7" s="177" t="s">
        <v>1315</v>
      </c>
      <c r="B7" s="176"/>
    </row>
    <row r="8" spans="1:2">
      <c r="A8" s="177" t="s">
        <v>1316</v>
      </c>
      <c r="B8" s="176"/>
    </row>
    <row r="9" spans="1:2">
      <c r="A9" s="177" t="s">
        <v>1317</v>
      </c>
      <c r="B9" s="176"/>
    </row>
    <row r="10" spans="1:2">
      <c r="A10" s="177" t="s">
        <v>1318</v>
      </c>
      <c r="B10" s="176"/>
    </row>
    <row r="11" spans="1:2">
      <c r="A11" s="177" t="s">
        <v>1319</v>
      </c>
      <c r="B11" s="176"/>
    </row>
    <row r="12" spans="1:2">
      <c r="A12" s="177" t="s">
        <v>1320</v>
      </c>
      <c r="B12" s="176"/>
    </row>
    <row r="13" spans="1:2">
      <c r="A13" s="177" t="s">
        <v>1321</v>
      </c>
      <c r="B13" s="176"/>
    </row>
    <row r="14" spans="1:2">
      <c r="A14" s="177" t="s">
        <v>1322</v>
      </c>
      <c r="B14" s="176"/>
    </row>
    <row r="15" spans="1:2">
      <c r="A15" s="177" t="s">
        <v>1323</v>
      </c>
      <c r="B15" s="176"/>
    </row>
    <row r="16" spans="1:2">
      <c r="A16" s="177" t="s">
        <v>1324</v>
      </c>
      <c r="B16" s="176"/>
    </row>
    <row r="17" spans="1:2">
      <c r="A17" s="177" t="s">
        <v>1325</v>
      </c>
      <c r="B17" s="176"/>
    </row>
    <row r="18" spans="1:2">
      <c r="A18" s="177" t="s">
        <v>1326</v>
      </c>
      <c r="B18" s="176"/>
    </row>
    <row r="19" spans="1:2">
      <c r="A19" s="177" t="s">
        <v>1327</v>
      </c>
      <c r="B19" s="176"/>
    </row>
    <row r="20" spans="1:2">
      <c r="A20" s="177" t="s">
        <v>1328</v>
      </c>
      <c r="B20" s="176"/>
    </row>
    <row r="21" spans="1:2">
      <c r="A21" s="178" t="s">
        <v>1329</v>
      </c>
      <c r="B21" s="176"/>
    </row>
    <row r="22" spans="1:2">
      <c r="A22" s="178" t="s">
        <v>1330</v>
      </c>
      <c r="B22" s="176"/>
    </row>
    <row r="23" spans="1:2">
      <c r="A23" s="177" t="s">
        <v>1331</v>
      </c>
      <c r="B23" s="176"/>
    </row>
    <row r="24" spans="1:2">
      <c r="A24" s="177" t="s">
        <v>1332</v>
      </c>
      <c r="B24" s="176"/>
    </row>
    <row r="25" spans="1:2">
      <c r="A25" s="177" t="s">
        <v>1333</v>
      </c>
      <c r="B25" s="176"/>
    </row>
    <row r="26" spans="1:2">
      <c r="A26" s="177" t="s">
        <v>1334</v>
      </c>
      <c r="B26" s="176"/>
    </row>
    <row r="27" spans="1:2">
      <c r="A27" s="177" t="s">
        <v>1335</v>
      </c>
      <c r="B27" s="176"/>
    </row>
    <row r="28" spans="1:2">
      <c r="A28" s="177" t="s">
        <v>1336</v>
      </c>
      <c r="B28" s="176"/>
    </row>
    <row r="29" spans="1:2">
      <c r="A29" s="177" t="s">
        <v>1337</v>
      </c>
      <c r="B29" s="176"/>
    </row>
    <row r="30" spans="1:2">
      <c r="A30" s="177" t="s">
        <v>1338</v>
      </c>
      <c r="B30" s="176"/>
    </row>
    <row r="31" spans="1:2">
      <c r="A31" s="177" t="s">
        <v>1339</v>
      </c>
      <c r="B31" s="176"/>
    </row>
    <row r="32" spans="1:2">
      <c r="A32" s="177" t="s">
        <v>1340</v>
      </c>
      <c r="B32" s="176"/>
    </row>
    <row r="33" spans="1:2">
      <c r="A33" s="180" t="s">
        <v>1341</v>
      </c>
      <c r="B33" s="176"/>
    </row>
    <row r="34" spans="1:2">
      <c r="A34" s="180" t="s">
        <v>1342</v>
      </c>
      <c r="B34" s="176"/>
    </row>
    <row r="35" spans="1:2">
      <c r="A35" s="180" t="s">
        <v>1343</v>
      </c>
      <c r="B35" s="176"/>
    </row>
    <row r="36" spans="1:2">
      <c r="A36" s="180" t="s">
        <v>1344</v>
      </c>
      <c r="B36" s="176"/>
    </row>
    <row r="37" spans="1:2">
      <c r="A37" s="180" t="s">
        <v>1345</v>
      </c>
      <c r="B37" s="176"/>
    </row>
    <row r="38" spans="1:2">
      <c r="A38" s="180" t="s">
        <v>1346</v>
      </c>
      <c r="B38" s="176"/>
    </row>
    <row r="39" spans="1:2">
      <c r="A39" s="180" t="s">
        <v>1347</v>
      </c>
      <c r="B39" s="176"/>
    </row>
    <row r="40" spans="1:2">
      <c r="A40" s="180" t="s">
        <v>1348</v>
      </c>
      <c r="B40" s="176"/>
    </row>
    <row r="41" spans="1:2">
      <c r="A41" s="180" t="s">
        <v>1349</v>
      </c>
      <c r="B41" s="176"/>
    </row>
    <row r="42" spans="1:2">
      <c r="A42" s="180" t="s">
        <v>1350</v>
      </c>
      <c r="B42" s="176"/>
    </row>
    <row r="43" spans="1:2">
      <c r="A43" s="180" t="s">
        <v>1351</v>
      </c>
      <c r="B43" s="176"/>
    </row>
    <row r="44" spans="1:2">
      <c r="A44" s="180" t="s">
        <v>1352</v>
      </c>
      <c r="B44" s="176"/>
    </row>
    <row r="45" spans="1:2">
      <c r="A45" s="180" t="s">
        <v>1353</v>
      </c>
      <c r="B45" s="176"/>
    </row>
    <row r="46" spans="1:2">
      <c r="A46" s="180" t="s">
        <v>1354</v>
      </c>
      <c r="B46" s="176"/>
    </row>
    <row r="47" spans="1:2">
      <c r="A47" s="180" t="s">
        <v>1355</v>
      </c>
      <c r="B47" s="176"/>
    </row>
    <row r="48" spans="1:2">
      <c r="A48" s="180" t="s">
        <v>1356</v>
      </c>
      <c r="B48" s="176"/>
    </row>
    <row r="49" spans="1:2">
      <c r="A49" s="180" t="s">
        <v>1357</v>
      </c>
      <c r="B49" s="176"/>
    </row>
    <row r="50" spans="1:2">
      <c r="A50" s="180" t="s">
        <v>1358</v>
      </c>
      <c r="B50" s="176"/>
    </row>
    <row r="51" spans="1:2">
      <c r="A51" s="180" t="s">
        <v>1359</v>
      </c>
      <c r="B51" s="176"/>
    </row>
    <row r="52" spans="1:2">
      <c r="A52" s="181" t="s">
        <v>932</v>
      </c>
      <c r="B52" s="176"/>
    </row>
    <row r="53" spans="1:2">
      <c r="A53" s="181" t="s">
        <v>1360</v>
      </c>
      <c r="B53" s="176"/>
    </row>
    <row r="54" spans="1:2">
      <c r="A54" s="181" t="s">
        <v>66</v>
      </c>
      <c r="B54" s="176"/>
    </row>
  </sheetData>
  <mergeCells count="3">
    <mergeCell ref="A2:B2"/>
    <mergeCell ref="A3:B3"/>
    <mergeCell ref="A4:B4"/>
  </mergeCells>
  <printOptions horizontalCentered="1"/>
  <pageMargins left="0.747916666666667" right="0.747916666666667" top="0.786805555555556" bottom="0.708333333333333" header="0" footer="0"/>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6" master=""/>
  <rangeList sheetStid="12" master=""/>
  <rangeList sheetStid="48" master=""/>
  <rangeList sheetStid="71" master=""/>
  <rangeList sheetStid="70" master=""/>
  <rangeList sheetStid="18" master="">
    <arrUserId title="区域1" rangeCreator="" othersAccessPermission="edit"/>
  </rangeList>
  <rangeList sheetStid="56" master=""/>
  <rangeList sheetStid="77" master=""/>
  <rangeList sheetStid="61" master=""/>
  <rangeList sheetStid="81" master=""/>
  <rangeList sheetStid="86" master=""/>
  <rangeList sheetStid="11" master=""/>
  <rangeList sheetStid="60" master=""/>
  <rangeList sheetStid="84" master=""/>
  <rangeList sheetStid="62" master=""/>
  <rangeList sheetStid="82" master=""/>
  <rangeList sheetStid="87" master=""/>
  <rangeList sheetStid="55" master=""/>
  <rangeList sheetStid="83" master=""/>
  <rangeList sheetStid="59" master=""/>
  <rangeList sheetStid="78" master=""/>
  <rangeList sheetStid="63" master=""/>
  <rangeList sheetStid="64" master=""/>
  <rangeList sheetStid="79" master=""/>
  <rangeList sheetStid="80" master=""/>
  <rangeList sheetStid="65" master=""/>
  <rangeList sheetStid="66" master=""/>
  <rangeList sheetStid="75"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28</vt:i4>
      </vt:variant>
    </vt:vector>
  </HeadingPairs>
  <TitlesOfParts>
    <vt:vector size="28" baseType="lpstr">
      <vt:lpstr>目录</vt:lpstr>
      <vt:lpstr>表1一般公共预算收入表</vt:lpstr>
      <vt:lpstr>表2一般公共预算支出表</vt:lpstr>
      <vt:lpstr>表3一般公共预算本级支出表</vt:lpstr>
      <vt:lpstr>表4.一般公共预算本级财力基本支出表</vt:lpstr>
      <vt:lpstr>表5一般公共预算收支平衡表</vt:lpstr>
      <vt:lpstr>表6一般公共预算支出明细表(功能科目）</vt:lpstr>
      <vt:lpstr>表7一般公共预算基本支出经济分类情况表（经济科目.）</vt:lpstr>
      <vt:lpstr>表8.一般公共预算税收返还和转移支付预算分项目表</vt:lpstr>
      <vt:lpstr>表9.一般公共预算税收返还和转移支付预算分地区表 </vt:lpstr>
      <vt:lpstr>表10、政府一般债券限额和余额情况表.</vt:lpstr>
      <vt:lpstr>表11.政府性基金预算收入表</vt:lpstr>
      <vt:lpstr>表12.政府性基金预算支出表</vt:lpstr>
      <vt:lpstr>表13.政府性基金预算本级支出表</vt:lpstr>
      <vt:lpstr>表14.政府性基金转移支付预算项目表</vt:lpstr>
      <vt:lpstr>表15.政府性基金转移支付预算分地区表</vt:lpstr>
      <vt:lpstr>表16.政府专项债券限额和余额情况表</vt:lpstr>
      <vt:lpstr>表17.国有资本经营预算收入表</vt:lpstr>
      <vt:lpstr>表18.国有资本经营预算支出表</vt:lpstr>
      <vt:lpstr>表19.社会保险基金收入预算表</vt:lpstr>
      <vt:lpstr>表20.社会保险基金支出预算表</vt:lpstr>
      <vt:lpstr>表21.地方债务限额余额情况表</vt:lpstr>
      <vt:lpstr>表22.地方政府债券发行、还本付息情况表</vt:lpstr>
      <vt:lpstr>表23.新增债券资金使用安排情况表</vt:lpstr>
      <vt:lpstr>表24.地方政府债券还本付息预算表</vt:lpstr>
      <vt:lpstr>表25.“三公”经费预算表</vt:lpstr>
      <vt:lpstr>表26.预算绩效管理工作要点</vt:lpstr>
      <vt:lpstr>表27.乡村振兴资金公示网址汇总表.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2006-02-13T05:15:00Z</dcterms:created>
  <cp:lastPrinted>2022-03-10T06:40:00Z</cp:lastPrinted>
  <dcterms:modified xsi:type="dcterms:W3CDTF">2022-03-23T02:22:16Z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340ABA5D10A24FBA90246F4AB13C5799</vt:lpwstr>
  </property>
</Properties>
</file>