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activeTab="0"/>
  </bookViews>
  <sheets>
    <sheet name="收支总表" sheetId="1" r:id="rId1"/>
    <sheet name="经费拨款支出表" sheetId="2" r:id="rId2"/>
    <sheet name="经费拨款人员类项目支出明细表" sheetId="3" r:id="rId3"/>
    <sheet name="其他运转及特定目标明细表" sheetId="4" r:id="rId4"/>
  </sheets>
  <definedNames>
    <definedName name="_xlnm.Print_Area" localSheetId="1">'经费拨款支出表'!$A$1:$M$16</definedName>
  </definedNames>
  <calcPr fullCalcOnLoad="1"/>
</workbook>
</file>

<file path=xl/sharedStrings.xml><?xml version="1.0" encoding="utf-8"?>
<sst xmlns="http://schemas.openxmlformats.org/spreadsheetml/2006/main" count="161" uniqueCount="108">
  <si>
    <t>表一</t>
  </si>
  <si>
    <t>2023年预算收支总表</t>
  </si>
  <si>
    <t>单位名称：岳阳市君山区财政局</t>
  </si>
  <si>
    <t>单位：万元；</t>
  </si>
  <si>
    <t>收                   入</t>
  </si>
  <si>
    <t>支                   出</t>
  </si>
  <si>
    <t>项     目</t>
  </si>
  <si>
    <t>本年预算</t>
  </si>
  <si>
    <t>一、一般预算拨款（补助）</t>
  </si>
  <si>
    <t>一、经费拨款支出</t>
  </si>
  <si>
    <t>二、纳入专户管理的非税收入拨款</t>
  </si>
  <si>
    <t>（一）人员类项目支出</t>
  </si>
  <si>
    <t>三、政府性基金拨款</t>
  </si>
  <si>
    <t xml:space="preserve">    工资性支出</t>
  </si>
  <si>
    <t>四、事业单位经营性收入</t>
  </si>
  <si>
    <t xml:space="preserve">    社会保险缴费</t>
  </si>
  <si>
    <t>五、上级补助收入</t>
  </si>
  <si>
    <t xml:space="preserve">    住房公积金</t>
  </si>
  <si>
    <t>六、附属单位上缴收入</t>
  </si>
  <si>
    <t xml:space="preserve">    其他工资附加性支出</t>
  </si>
  <si>
    <t>七、其他收入</t>
  </si>
  <si>
    <t xml:space="preserve">    对个人和家庭补助</t>
  </si>
  <si>
    <t>八、上年结转</t>
  </si>
  <si>
    <t>（二）运转类（公用经费）项目支出</t>
  </si>
  <si>
    <t>（三）其他运转类及特定目标类项目支出</t>
  </si>
  <si>
    <t xml:space="preserve">    其他运转类</t>
  </si>
  <si>
    <t xml:space="preserve">    特定目标类项</t>
  </si>
  <si>
    <t>二、纳入专户管理的非税收入安排的支出</t>
  </si>
  <si>
    <t>三、政府基金支出</t>
  </si>
  <si>
    <t>四、对附属单位补助支出</t>
  </si>
  <si>
    <t>五、上缴上级支出</t>
  </si>
  <si>
    <t>六、其他支出</t>
  </si>
  <si>
    <t>收入总计</t>
  </si>
  <si>
    <t>支出总计</t>
  </si>
  <si>
    <t>表二</t>
  </si>
  <si>
    <t>2023年一般公共预算支出总表</t>
  </si>
  <si>
    <t>单位：万元</t>
  </si>
  <si>
    <t>单位编码</t>
  </si>
  <si>
    <t>单位名称</t>
  </si>
  <si>
    <t>合计</t>
  </si>
  <si>
    <t>人员类</t>
  </si>
  <si>
    <t>运转类</t>
  </si>
  <si>
    <t>特定目标</t>
  </si>
  <si>
    <t>备注</t>
  </si>
  <si>
    <t>小计</t>
  </si>
  <si>
    <t>工资性支出</t>
  </si>
  <si>
    <t>社会保险缴费</t>
  </si>
  <si>
    <t>住房公积金</t>
  </si>
  <si>
    <t>其他工资附加性支出</t>
  </si>
  <si>
    <t>对个人和家庭补助</t>
  </si>
  <si>
    <t>公用经费</t>
  </si>
  <si>
    <t>其他运转类</t>
  </si>
  <si>
    <t>岳阳市君山区财政局</t>
  </si>
  <si>
    <t>116001</t>
  </si>
  <si>
    <t>116002</t>
  </si>
  <si>
    <t>岳阳市君山区国库集中支付核算中心</t>
  </si>
  <si>
    <t>116003</t>
  </si>
  <si>
    <t>岳阳市君山区乡镇财政服务中心</t>
  </si>
  <si>
    <t>116004</t>
  </si>
  <si>
    <t>岳阳市君山区财政事务中心</t>
  </si>
  <si>
    <t>表三</t>
  </si>
  <si>
    <t>2023年一般公共预算人员类项目支出明细表</t>
  </si>
  <si>
    <t>基本工资</t>
  </si>
  <si>
    <t>工作津贴</t>
  </si>
  <si>
    <t>国家规定津补贴</t>
  </si>
  <si>
    <t>绩效工资</t>
  </si>
  <si>
    <t>年终一次性奖励</t>
  </si>
  <si>
    <t>政府绩效考核奖</t>
  </si>
  <si>
    <t>乡镇补贴</t>
  </si>
  <si>
    <t>公车补贴</t>
  </si>
  <si>
    <t>养老保险</t>
  </si>
  <si>
    <t>医疗保险</t>
  </si>
  <si>
    <t>公务员医疗</t>
  </si>
  <si>
    <t>工伤保险</t>
  </si>
  <si>
    <t>大病互肋</t>
  </si>
  <si>
    <t>差额拨款单位财政补助职业年金</t>
  </si>
  <si>
    <t xml:space="preserve">小计 </t>
  </si>
  <si>
    <t>工会经费</t>
  </si>
  <si>
    <t>职工福利费</t>
  </si>
  <si>
    <t>职工教育培训经费</t>
  </si>
  <si>
    <t>离休费</t>
  </si>
  <si>
    <t>退休费</t>
  </si>
  <si>
    <t>说明：工资性支出、社会保险缴费、住房公积金、对个人和家庭补助都是年初预测数，在实际执行中据实列支。</t>
  </si>
  <si>
    <t>表四</t>
  </si>
  <si>
    <t>2023年其他运转类及特定目标类项目支出明细表</t>
  </si>
  <si>
    <t>项目类型</t>
  </si>
  <si>
    <t>功能科目编码</t>
  </si>
  <si>
    <t>功能科目名称</t>
  </si>
  <si>
    <t>项目名称</t>
  </si>
  <si>
    <t>预算金额</t>
  </si>
  <si>
    <t>下单位</t>
  </si>
  <si>
    <t>直达专项审批</t>
  </si>
  <si>
    <t>政府专项审批</t>
  </si>
  <si>
    <t>备注（项目说明）</t>
  </si>
  <si>
    <t>116</t>
  </si>
  <si>
    <t>行政运行</t>
  </si>
  <si>
    <t>业务工作经费</t>
  </si>
  <si>
    <t>工作经费390.7万元（财政评审业务工作经费121.9万，政府采购系统运行维护费32万，财政业务工作经费154万，财政信息化建设82.8万）；争资争项200万元（直达专项）</t>
  </si>
  <si>
    <t>财政国库业务</t>
  </si>
  <si>
    <t>国库集中支付支行及维护费30万；国库集中支付电路租赁费26.4万；业务工作经费21万。</t>
  </si>
  <si>
    <t>特定目标类</t>
  </si>
  <si>
    <t>一般行政管理事务</t>
  </si>
  <si>
    <t>乡镇财政建设</t>
  </si>
  <si>
    <t>乡镇财政专项</t>
  </si>
  <si>
    <t>乡镇财政专项（包括乡镇财政建设项目和乡镇财政考核项目）</t>
  </si>
  <si>
    <t>非税征管工作经费2万、票据工本费10万、非税系统技术服务费用11.52万</t>
  </si>
  <si>
    <t>财政事务专项</t>
  </si>
  <si>
    <t>国资管理经费104万元、非税收入管理系统升级费用50万元、“三资”改革经费100万元。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</si>
</sst>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#0.00"/>
  </numFmts>
  <fonts count="5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SimSun"/>
      <family val="0"/>
    </font>
    <font>
      <sz val="9"/>
      <name val="黑体"/>
      <family val="3"/>
    </font>
    <font>
      <sz val="9"/>
      <name val="SimSun"/>
      <family val="0"/>
    </font>
    <font>
      <sz val="11"/>
      <name val="仿宋"/>
      <family val="3"/>
    </font>
    <font>
      <sz val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1"/>
      <color indexed="8"/>
      <name val="Calibri"/>
      <family val="0"/>
    </font>
    <font>
      <b/>
      <sz val="18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0" borderId="0">
      <alignment vertic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70" applyFont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70" applyFont="1" applyFill="1" applyAlignment="1">
      <alignment horizontal="left" vertical="center"/>
      <protection/>
    </xf>
    <xf numFmtId="0" fontId="11" fillId="0" borderId="0" xfId="70" applyFont="1" applyFill="1" applyAlignment="1">
      <alignment horizontal="left" vertical="center"/>
      <protection/>
    </xf>
    <xf numFmtId="0" fontId="11" fillId="0" borderId="0" xfId="70" applyFont="1" applyFill="1" applyAlignment="1">
      <alignment horizontal="center" vertical="center"/>
      <protection/>
    </xf>
    <xf numFmtId="0" fontId="11" fillId="0" borderId="0" xfId="70" applyNumberFormat="1" applyFont="1" applyFill="1" applyAlignment="1">
      <alignment horizontal="center" vertical="center"/>
      <protection/>
    </xf>
    <xf numFmtId="0" fontId="12" fillId="0" borderId="0" xfId="70" applyFont="1" applyFill="1" applyAlignment="1">
      <alignment horizontal="center" vertical="center"/>
      <protection/>
    </xf>
    <xf numFmtId="0" fontId="13" fillId="0" borderId="0" xfId="0" applyNumberFormat="1" applyFont="1" applyFill="1" applyAlignment="1">
      <alignment horizontal="center" vertical="center"/>
    </xf>
    <xf numFmtId="181" fontId="56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70" applyFont="1" applyFill="1" applyAlignment="1">
      <alignment horizontal="center" vertical="center"/>
      <protection/>
    </xf>
    <xf numFmtId="0" fontId="1" fillId="0" borderId="0" xfId="70" applyNumberFormat="1" applyFont="1" applyFill="1" applyAlignment="1">
      <alignment horizontal="right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 11 2 2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12 2 2 2" xfId="67"/>
    <cellStyle name="常规 14" xfId="68"/>
    <cellStyle name="常规 14 2 2 2" xfId="69"/>
    <cellStyle name="常规 1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2">
      <selection activeCell="F8" sqref="F8"/>
    </sheetView>
  </sheetViews>
  <sheetFormatPr defaultColWidth="8.75390625" defaultRowHeight="14.25"/>
  <cols>
    <col min="1" max="1" width="29.75390625" style="0" customWidth="1"/>
    <col min="2" max="2" width="22.375" style="50" customWidth="1"/>
    <col min="3" max="3" width="39.50390625" style="0" customWidth="1"/>
    <col min="4" max="4" width="24.875" style="50" customWidth="1"/>
  </cols>
  <sheetData>
    <row r="1" spans="1:4" ht="18.75" customHeight="1">
      <c r="A1" s="3" t="s">
        <v>0</v>
      </c>
      <c r="B1" s="51"/>
      <c r="C1" s="3"/>
      <c r="D1" s="51"/>
    </row>
    <row r="2" spans="1:4" ht="15">
      <c r="A2" s="4" t="s">
        <v>1</v>
      </c>
      <c r="B2" s="4"/>
      <c r="C2" s="4"/>
      <c r="D2" s="4"/>
    </row>
    <row r="3" spans="1:4" ht="15">
      <c r="A3" s="4"/>
      <c r="B3" s="4"/>
      <c r="C3" s="4"/>
      <c r="D3" s="4"/>
    </row>
    <row r="4" spans="1:4" s="49" customFormat="1" ht="17.25" customHeight="1">
      <c r="A4" s="3" t="s">
        <v>2</v>
      </c>
      <c r="B4" s="51"/>
      <c r="C4" s="3"/>
      <c r="D4" s="52" t="s">
        <v>3</v>
      </c>
    </row>
    <row r="5" spans="1:4" s="49" customFormat="1" ht="19.5" customHeight="1">
      <c r="A5" s="53" t="s">
        <v>4</v>
      </c>
      <c r="B5" s="53"/>
      <c r="C5" s="53" t="s">
        <v>5</v>
      </c>
      <c r="D5" s="53"/>
    </row>
    <row r="6" spans="1:4" s="49" customFormat="1" ht="19.5" customHeight="1">
      <c r="A6" s="53" t="s">
        <v>6</v>
      </c>
      <c r="B6" s="54" t="s">
        <v>7</v>
      </c>
      <c r="C6" s="53" t="s">
        <v>6</v>
      </c>
      <c r="D6" s="54" t="s">
        <v>7</v>
      </c>
    </row>
    <row r="7" spans="1:4" s="49" customFormat="1" ht="19.5" customHeight="1">
      <c r="A7" s="55" t="s">
        <v>8</v>
      </c>
      <c r="B7" s="56">
        <f>D7</f>
        <v>2386.662918</v>
      </c>
      <c r="C7" s="55" t="s">
        <v>9</v>
      </c>
      <c r="D7" s="56">
        <f>D8+D14+D15</f>
        <v>2386.662918</v>
      </c>
    </row>
    <row r="8" spans="1:4" s="49" customFormat="1" ht="19.5" customHeight="1">
      <c r="A8" s="55" t="s">
        <v>10</v>
      </c>
      <c r="B8" s="56">
        <v>0</v>
      </c>
      <c r="C8" s="55" t="s">
        <v>11</v>
      </c>
      <c r="D8" s="56">
        <f>D9+D10+D11+D12+D13</f>
        <v>971.842918</v>
      </c>
    </row>
    <row r="9" spans="1:4" s="49" customFormat="1" ht="19.5" customHeight="1">
      <c r="A9" s="55" t="s">
        <v>12</v>
      </c>
      <c r="B9" s="56">
        <v>0</v>
      </c>
      <c r="C9" s="55" t="s">
        <v>13</v>
      </c>
      <c r="D9" s="56">
        <f>'经费拨款支出表'!E7</f>
        <v>712.0332999999999</v>
      </c>
    </row>
    <row r="10" spans="1:4" s="49" customFormat="1" ht="19.5" customHeight="1">
      <c r="A10" s="55" t="s">
        <v>14</v>
      </c>
      <c r="B10" s="56">
        <v>0</v>
      </c>
      <c r="C10" s="55" t="s">
        <v>15</v>
      </c>
      <c r="D10" s="56">
        <f>'经费拨款支出表'!F7</f>
        <v>123.56305800000001</v>
      </c>
    </row>
    <row r="11" spans="1:4" s="49" customFormat="1" ht="19.5" customHeight="1">
      <c r="A11" s="55" t="s">
        <v>16</v>
      </c>
      <c r="B11" s="56">
        <v>0</v>
      </c>
      <c r="C11" s="55" t="s">
        <v>17</v>
      </c>
      <c r="D11" s="56">
        <f>'经费拨款支出表'!G7</f>
        <v>56.698831999999996</v>
      </c>
    </row>
    <row r="12" spans="1:4" s="49" customFormat="1" ht="19.5" customHeight="1">
      <c r="A12" s="55" t="s">
        <v>18</v>
      </c>
      <c r="B12" s="56">
        <v>0</v>
      </c>
      <c r="C12" s="55" t="s">
        <v>19</v>
      </c>
      <c r="D12" s="56">
        <f>'经费拨款支出表'!H7</f>
        <v>19.747728000000002</v>
      </c>
    </row>
    <row r="13" spans="1:4" s="49" customFormat="1" ht="19.5" customHeight="1">
      <c r="A13" s="55" t="s">
        <v>20</v>
      </c>
      <c r="B13" s="56">
        <v>0</v>
      </c>
      <c r="C13" s="55" t="s">
        <v>21</v>
      </c>
      <c r="D13" s="56">
        <f>'经费拨款支出表'!I7</f>
        <v>59.8</v>
      </c>
    </row>
    <row r="14" spans="1:4" s="49" customFormat="1" ht="19.5" customHeight="1">
      <c r="A14" s="55" t="s">
        <v>22</v>
      </c>
      <c r="B14" s="56">
        <v>0</v>
      </c>
      <c r="C14" s="55" t="s">
        <v>23</v>
      </c>
      <c r="D14" s="56">
        <f>'经费拨款支出表'!K7</f>
        <v>79.20000000000002</v>
      </c>
    </row>
    <row r="15" spans="1:4" s="49" customFormat="1" ht="19.5" customHeight="1">
      <c r="A15" s="55"/>
      <c r="B15" s="56"/>
      <c r="C15" s="55" t="s">
        <v>24</v>
      </c>
      <c r="D15" s="56">
        <f>D16+D17</f>
        <v>1335.62</v>
      </c>
    </row>
    <row r="16" spans="1:4" s="49" customFormat="1" ht="19.5" customHeight="1">
      <c r="A16" s="55"/>
      <c r="B16" s="56"/>
      <c r="C16" s="55" t="s">
        <v>25</v>
      </c>
      <c r="D16" s="56">
        <f>'经费拨款支出表'!L7</f>
        <v>781.62</v>
      </c>
    </row>
    <row r="17" spans="1:4" s="49" customFormat="1" ht="19.5" customHeight="1">
      <c r="A17" s="55"/>
      <c r="B17" s="56"/>
      <c r="C17" s="55" t="s">
        <v>26</v>
      </c>
      <c r="D17" s="56">
        <f>'经费拨款支出表'!M7</f>
        <v>554</v>
      </c>
    </row>
    <row r="18" spans="1:4" s="49" customFormat="1" ht="19.5" customHeight="1">
      <c r="A18" s="55"/>
      <c r="B18" s="56"/>
      <c r="C18" s="55" t="s">
        <v>27</v>
      </c>
      <c r="D18" s="56">
        <v>0</v>
      </c>
    </row>
    <row r="19" spans="1:4" s="49" customFormat="1" ht="19.5" customHeight="1">
      <c r="A19" s="55"/>
      <c r="B19" s="56"/>
      <c r="C19" s="55" t="s">
        <v>28</v>
      </c>
      <c r="D19" s="56">
        <v>0</v>
      </c>
    </row>
    <row r="20" spans="1:4" s="49" customFormat="1" ht="19.5" customHeight="1">
      <c r="A20" s="55"/>
      <c r="B20" s="56"/>
      <c r="C20" s="55" t="s">
        <v>29</v>
      </c>
      <c r="D20" s="56">
        <v>0</v>
      </c>
    </row>
    <row r="21" spans="1:4" s="49" customFormat="1" ht="19.5" customHeight="1">
      <c r="A21" s="55"/>
      <c r="B21" s="56"/>
      <c r="C21" s="55" t="s">
        <v>30</v>
      </c>
      <c r="D21" s="56">
        <v>0</v>
      </c>
    </row>
    <row r="22" spans="1:4" s="49" customFormat="1" ht="19.5" customHeight="1">
      <c r="A22" s="55"/>
      <c r="B22" s="56"/>
      <c r="C22" s="55" t="s">
        <v>31</v>
      </c>
      <c r="D22" s="56">
        <v>0</v>
      </c>
    </row>
    <row r="23" spans="1:4" s="49" customFormat="1" ht="19.5" customHeight="1">
      <c r="A23" s="53" t="s">
        <v>32</v>
      </c>
      <c r="B23" s="56">
        <f>B7+B8+B9+B10+B11+B12+B13+B14</f>
        <v>2386.662918</v>
      </c>
      <c r="C23" s="53" t="s">
        <v>33</v>
      </c>
      <c r="D23" s="56">
        <f>D7+D18+D19+D20+D21+D22</f>
        <v>2386.662918</v>
      </c>
    </row>
    <row r="24" spans="1:4" ht="30.75" customHeight="1">
      <c r="A24" s="57"/>
      <c r="B24" s="57"/>
      <c r="C24" s="57"/>
      <c r="D24" s="57"/>
    </row>
  </sheetData>
  <sheetProtection/>
  <mergeCells count="4">
    <mergeCell ref="A5:B5"/>
    <mergeCell ref="C5:D5"/>
    <mergeCell ref="A24:D24"/>
    <mergeCell ref="A2:D3"/>
  </mergeCells>
  <printOptions horizontalCentered="1"/>
  <pageMargins left="0.7086614173228347" right="0.7086614173228347" top="0.58" bottom="0.16" header="0.5118110236220472" footer="0.22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6">
      <selection activeCell="B7" sqref="B7"/>
    </sheetView>
  </sheetViews>
  <sheetFormatPr defaultColWidth="8.75390625" defaultRowHeight="14.25"/>
  <cols>
    <col min="1" max="1" width="9.00390625" style="32" bestFit="1" customWidth="1"/>
    <col min="2" max="2" width="20.875" style="32" customWidth="1"/>
    <col min="3" max="3" width="11.875" style="32" customWidth="1"/>
    <col min="4" max="13" width="9.625" style="32" customWidth="1"/>
    <col min="14" max="32" width="9.00390625" style="32" bestFit="1" customWidth="1"/>
    <col min="33" max="16384" width="8.75390625" style="32" customWidth="1"/>
  </cols>
  <sheetData>
    <row r="1" spans="1:13" s="28" customFormat="1" ht="21.75" customHeight="1">
      <c r="A1" s="33" t="s">
        <v>34</v>
      </c>
      <c r="B1" s="34"/>
      <c r="C1" s="35"/>
      <c r="D1" s="35"/>
      <c r="E1" s="35"/>
      <c r="F1" s="35"/>
      <c r="G1" s="36"/>
      <c r="H1" s="36"/>
      <c r="I1" s="36"/>
      <c r="J1" s="43"/>
      <c r="K1" s="43"/>
      <c r="L1" s="44"/>
      <c r="M1" s="44"/>
    </row>
    <row r="2" spans="1:13" s="28" customFormat="1" ht="38.2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5"/>
      <c r="M2" s="37"/>
    </row>
    <row r="3" spans="1:14" s="28" customFormat="1" ht="24" customHeight="1">
      <c r="A3" s="35"/>
      <c r="B3" s="34"/>
      <c r="C3" s="35"/>
      <c r="D3" s="35"/>
      <c r="E3" s="35"/>
      <c r="F3" s="35"/>
      <c r="G3" s="36"/>
      <c r="H3" s="38"/>
      <c r="I3" s="38"/>
      <c r="J3" s="43"/>
      <c r="K3" s="43"/>
      <c r="L3" s="46" t="s">
        <v>36</v>
      </c>
      <c r="M3" s="46"/>
      <c r="N3" s="46"/>
    </row>
    <row r="4" spans="1:14" s="28" customFormat="1" ht="24" customHeight="1">
      <c r="A4" s="20" t="s">
        <v>37</v>
      </c>
      <c r="B4" s="20" t="s">
        <v>38</v>
      </c>
      <c r="C4" s="20" t="s">
        <v>39</v>
      </c>
      <c r="D4" s="20" t="s">
        <v>40</v>
      </c>
      <c r="E4" s="20"/>
      <c r="F4" s="20"/>
      <c r="G4" s="20"/>
      <c r="H4" s="20"/>
      <c r="I4" s="20"/>
      <c r="J4" s="20" t="s">
        <v>41</v>
      </c>
      <c r="K4" s="20"/>
      <c r="L4" s="20"/>
      <c r="M4" s="20" t="s">
        <v>42</v>
      </c>
      <c r="N4" s="20" t="s">
        <v>43</v>
      </c>
    </row>
    <row r="5" spans="1:14" s="28" customFormat="1" ht="19.5" customHeight="1">
      <c r="A5" s="20"/>
      <c r="B5" s="20"/>
      <c r="C5" s="20"/>
      <c r="D5" s="20" t="s">
        <v>44</v>
      </c>
      <c r="E5" s="20" t="s">
        <v>45</v>
      </c>
      <c r="F5" s="20" t="s">
        <v>46</v>
      </c>
      <c r="G5" s="20" t="s">
        <v>47</v>
      </c>
      <c r="H5" s="20" t="s">
        <v>48</v>
      </c>
      <c r="I5" s="20" t="s">
        <v>49</v>
      </c>
      <c r="J5" s="20" t="s">
        <v>44</v>
      </c>
      <c r="K5" s="20" t="s">
        <v>50</v>
      </c>
      <c r="L5" s="20" t="s">
        <v>51</v>
      </c>
      <c r="M5" s="20"/>
      <c r="N5" s="20"/>
    </row>
    <row r="6" spans="1:14" s="29" customFormat="1" ht="48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7"/>
    </row>
    <row r="7" spans="1:14" s="29" customFormat="1" ht="37.5" customHeight="1">
      <c r="A7" s="20">
        <v>116</v>
      </c>
      <c r="B7" s="21" t="s">
        <v>52</v>
      </c>
      <c r="C7" s="39">
        <f>SUM(C8:C11)</f>
        <v>2386.662918</v>
      </c>
      <c r="D7" s="39">
        <f aca="true" t="shared" si="0" ref="D7:M7">SUM(D8:D11)</f>
        <v>971.8429179999999</v>
      </c>
      <c r="E7" s="39">
        <f t="shared" si="0"/>
        <v>712.0332999999999</v>
      </c>
      <c r="F7" s="39">
        <f t="shared" si="0"/>
        <v>123.56305800000001</v>
      </c>
      <c r="G7" s="39">
        <f t="shared" si="0"/>
        <v>56.698831999999996</v>
      </c>
      <c r="H7" s="39">
        <f t="shared" si="0"/>
        <v>19.747728000000002</v>
      </c>
      <c r="I7" s="39">
        <f t="shared" si="0"/>
        <v>59.8</v>
      </c>
      <c r="J7" s="39">
        <f t="shared" si="0"/>
        <v>860.82</v>
      </c>
      <c r="K7" s="39">
        <f t="shared" si="0"/>
        <v>79.20000000000002</v>
      </c>
      <c r="L7" s="39">
        <f t="shared" si="0"/>
        <v>781.62</v>
      </c>
      <c r="M7" s="39">
        <f t="shared" si="0"/>
        <v>554</v>
      </c>
      <c r="N7" s="48"/>
    </row>
    <row r="8" spans="1:14" s="30" customFormat="1" ht="30" customHeight="1">
      <c r="A8" s="23" t="s">
        <v>53</v>
      </c>
      <c r="B8" s="23" t="s">
        <v>52</v>
      </c>
      <c r="C8" s="24">
        <v>1000.321863</v>
      </c>
      <c r="D8" s="24">
        <v>385.621863</v>
      </c>
      <c r="E8" s="24">
        <v>258.5472</v>
      </c>
      <c r="F8" s="24">
        <v>41.95807</v>
      </c>
      <c r="G8" s="24">
        <v>18.872065</v>
      </c>
      <c r="H8" s="24">
        <v>6.444528</v>
      </c>
      <c r="I8" s="24">
        <v>59.8</v>
      </c>
      <c r="J8" s="24">
        <v>614.7</v>
      </c>
      <c r="K8" s="24">
        <v>24</v>
      </c>
      <c r="L8" s="24">
        <v>590.7</v>
      </c>
      <c r="M8" s="24"/>
      <c r="N8" s="23"/>
    </row>
    <row r="9" spans="1:14" s="30" customFormat="1" ht="27.75" customHeight="1">
      <c r="A9" s="23" t="s">
        <v>54</v>
      </c>
      <c r="B9" s="23" t="s">
        <v>55</v>
      </c>
      <c r="C9" s="24">
        <v>235.275422</v>
      </c>
      <c r="D9" s="24">
        <v>144.675422</v>
      </c>
      <c r="E9" s="24">
        <v>111.4794</v>
      </c>
      <c r="F9" s="24">
        <v>20.434906</v>
      </c>
      <c r="G9" s="24">
        <v>9.485692</v>
      </c>
      <c r="H9" s="24">
        <v>3.275424</v>
      </c>
      <c r="I9" s="24"/>
      <c r="J9" s="24">
        <v>90.6</v>
      </c>
      <c r="K9" s="24">
        <v>13.2</v>
      </c>
      <c r="L9" s="24">
        <v>77.4</v>
      </c>
      <c r="M9" s="24"/>
      <c r="N9" s="23"/>
    </row>
    <row r="10" spans="1:14" s="30" customFormat="1" ht="27.75" customHeight="1">
      <c r="A10" s="23" t="s">
        <v>56</v>
      </c>
      <c r="B10" s="23" t="s">
        <v>57</v>
      </c>
      <c r="C10" s="24">
        <v>787.241916</v>
      </c>
      <c r="D10" s="24">
        <v>363.641916</v>
      </c>
      <c r="E10" s="24">
        <v>282.0148</v>
      </c>
      <c r="F10" s="24">
        <v>50.197673</v>
      </c>
      <c r="G10" s="24">
        <v>23.276019</v>
      </c>
      <c r="H10" s="24">
        <v>8.153424</v>
      </c>
      <c r="I10" s="24"/>
      <c r="J10" s="24">
        <v>123.6</v>
      </c>
      <c r="K10" s="24">
        <v>33.6</v>
      </c>
      <c r="L10" s="24">
        <v>90</v>
      </c>
      <c r="M10" s="24">
        <v>300</v>
      </c>
      <c r="N10" s="23"/>
    </row>
    <row r="11" spans="1:14" s="30" customFormat="1" ht="27.75" customHeight="1">
      <c r="A11" s="23" t="s">
        <v>58</v>
      </c>
      <c r="B11" s="23" t="s">
        <v>59</v>
      </c>
      <c r="C11" s="24">
        <v>363.823717</v>
      </c>
      <c r="D11" s="24">
        <v>77.903717</v>
      </c>
      <c r="E11" s="24">
        <v>59.9919</v>
      </c>
      <c r="F11" s="24">
        <v>10.972409</v>
      </c>
      <c r="G11" s="24">
        <v>5.065056</v>
      </c>
      <c r="H11" s="24">
        <v>1.874352</v>
      </c>
      <c r="I11" s="24"/>
      <c r="J11" s="24">
        <v>31.92</v>
      </c>
      <c r="K11" s="24">
        <v>8.4</v>
      </c>
      <c r="L11" s="24">
        <v>23.52</v>
      </c>
      <c r="M11" s="24">
        <v>254</v>
      </c>
      <c r="N11" s="23"/>
    </row>
    <row r="12" spans="2:13" s="31" customFormat="1" ht="24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s="31" customFormat="1" ht="24" customHeigh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2:13" s="31" customFormat="1" ht="24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s="31" customFormat="1" ht="24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30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51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ht="19.5" customHeight="1"/>
    <row r="19" ht="19.5" customHeight="1"/>
    <row r="20" ht="19.5" customHeight="1"/>
    <row r="21" ht="19.5" customHeight="1"/>
  </sheetData>
  <sheetProtection/>
  <mergeCells count="24">
    <mergeCell ref="A2:M2"/>
    <mergeCell ref="L3:N3"/>
    <mergeCell ref="D4:I4"/>
    <mergeCell ref="J4:L4"/>
    <mergeCell ref="B12:M12"/>
    <mergeCell ref="B13:M13"/>
    <mergeCell ref="B14:M14"/>
    <mergeCell ref="B15:M15"/>
    <mergeCell ref="B16:M16"/>
    <mergeCell ref="B17:M17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</mergeCells>
  <printOptions horizontalCentered="1"/>
  <pageMargins left="0.7479166666666667" right="0.7479166666666667" top="0.9840277777777777" bottom="0.7868055555555555" header="0.5" footer="0.5"/>
  <pageSetup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J2">
      <selection activeCell="D6" sqref="D6"/>
    </sheetView>
  </sheetViews>
  <sheetFormatPr defaultColWidth="8.75390625" defaultRowHeight="14.25"/>
  <cols>
    <col min="1" max="1" width="7.875" style="3" customWidth="1"/>
    <col min="2" max="2" width="11.125" style="3" customWidth="1"/>
    <col min="3" max="3" width="7.625" style="3" customWidth="1"/>
    <col min="4" max="4" width="7.375" style="3" customWidth="1"/>
    <col min="5" max="5" width="7.50390625" style="3" customWidth="1"/>
    <col min="6" max="17" width="6.625" style="3" customWidth="1"/>
    <col min="18" max="18" width="5.625" style="3" customWidth="1"/>
    <col min="19" max="19" width="6.625" style="3" customWidth="1"/>
    <col min="20" max="20" width="5.375" style="3" customWidth="1"/>
    <col min="21" max="21" width="7.375" style="3" customWidth="1"/>
    <col min="22" max="32" width="9.00390625" style="3" bestFit="1" customWidth="1"/>
    <col min="33" max="16384" width="8.75390625" style="3" customWidth="1"/>
  </cols>
  <sheetData>
    <row r="1" ht="27.75" customHeight="1">
      <c r="A1" s="3" t="s">
        <v>60</v>
      </c>
    </row>
    <row r="2" spans="1:30" ht="35.25" customHeight="1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8:30" ht="14.25" customHeight="1">
      <c r="R3" s="26"/>
      <c r="S3" s="26"/>
      <c r="T3" s="26"/>
      <c r="U3" s="26"/>
      <c r="Z3" s="27" t="s">
        <v>36</v>
      </c>
      <c r="AA3" s="27"/>
      <c r="AC3" s="27"/>
      <c r="AD3" s="27"/>
    </row>
    <row r="4" spans="1:27" s="17" customFormat="1" ht="21.75" customHeight="1">
      <c r="A4" s="20" t="s">
        <v>37</v>
      </c>
      <c r="B4" s="20" t="s">
        <v>38</v>
      </c>
      <c r="C4" s="20" t="s">
        <v>39</v>
      </c>
      <c r="D4" s="20" t="s">
        <v>45</v>
      </c>
      <c r="E4" s="20"/>
      <c r="F4" s="20"/>
      <c r="G4" s="20"/>
      <c r="H4" s="20"/>
      <c r="I4" s="20"/>
      <c r="J4" s="20"/>
      <c r="K4" s="20"/>
      <c r="L4" s="20"/>
      <c r="M4" s="20" t="s">
        <v>46</v>
      </c>
      <c r="N4" s="20"/>
      <c r="O4" s="20"/>
      <c r="P4" s="20"/>
      <c r="Q4" s="20"/>
      <c r="R4" s="20"/>
      <c r="S4" s="20"/>
      <c r="T4" s="20" t="s">
        <v>47</v>
      </c>
      <c r="U4" s="20" t="s">
        <v>48</v>
      </c>
      <c r="V4" s="20"/>
      <c r="W4" s="20"/>
      <c r="X4" s="20"/>
      <c r="Y4" s="20" t="s">
        <v>49</v>
      </c>
      <c r="Z4" s="20"/>
      <c r="AA4" s="20"/>
    </row>
    <row r="5" spans="1:27" s="17" customFormat="1" ht="63.75" customHeight="1">
      <c r="A5" s="20"/>
      <c r="B5" s="20"/>
      <c r="C5" s="20"/>
      <c r="D5" s="20" t="s">
        <v>44</v>
      </c>
      <c r="E5" s="20" t="s">
        <v>62</v>
      </c>
      <c r="F5" s="20" t="s">
        <v>63</v>
      </c>
      <c r="G5" s="20" t="s">
        <v>64</v>
      </c>
      <c r="H5" s="20" t="s">
        <v>65</v>
      </c>
      <c r="I5" s="20" t="s">
        <v>66</v>
      </c>
      <c r="J5" s="20" t="s">
        <v>67</v>
      </c>
      <c r="K5" s="20" t="s">
        <v>68</v>
      </c>
      <c r="L5" s="20" t="s">
        <v>69</v>
      </c>
      <c r="M5" s="20" t="s">
        <v>44</v>
      </c>
      <c r="N5" s="20" t="s">
        <v>70</v>
      </c>
      <c r="O5" s="20" t="s">
        <v>71</v>
      </c>
      <c r="P5" s="20" t="s">
        <v>72</v>
      </c>
      <c r="Q5" s="20" t="s">
        <v>73</v>
      </c>
      <c r="R5" s="20" t="s">
        <v>74</v>
      </c>
      <c r="S5" s="20" t="s">
        <v>75</v>
      </c>
      <c r="T5" s="20"/>
      <c r="U5" s="20" t="s">
        <v>76</v>
      </c>
      <c r="V5" s="20" t="s">
        <v>77</v>
      </c>
      <c r="W5" s="20" t="s">
        <v>78</v>
      </c>
      <c r="X5" s="20" t="s">
        <v>79</v>
      </c>
      <c r="Y5" s="20" t="s">
        <v>44</v>
      </c>
      <c r="Z5" s="20" t="s">
        <v>80</v>
      </c>
      <c r="AA5" s="20" t="s">
        <v>81</v>
      </c>
    </row>
    <row r="6" spans="1:27" ht="42" customHeight="1">
      <c r="A6" s="20">
        <v>116</v>
      </c>
      <c r="B6" s="21" t="s">
        <v>52</v>
      </c>
      <c r="C6" s="22">
        <f>SUM(C7:C10)</f>
        <v>971.8429179999999</v>
      </c>
      <c r="D6" s="22">
        <f>SUM(D7:D10)</f>
        <v>712.0332999999999</v>
      </c>
      <c r="E6" s="22">
        <f aca="true" t="shared" si="0" ref="E6:AA6">SUM(E7:E10)</f>
        <v>295.6932</v>
      </c>
      <c r="F6" s="22">
        <f t="shared" si="0"/>
        <v>127.938</v>
      </c>
      <c r="G6" s="22">
        <f t="shared" si="0"/>
        <v>1.5599999999999998</v>
      </c>
      <c r="H6" s="22">
        <f t="shared" si="0"/>
        <v>28.3608</v>
      </c>
      <c r="I6" s="22">
        <f t="shared" si="0"/>
        <v>20.3973</v>
      </c>
      <c r="J6" s="22">
        <f t="shared" si="0"/>
        <v>187.84</v>
      </c>
      <c r="K6" s="22">
        <f t="shared" si="0"/>
        <v>9.852</v>
      </c>
      <c r="L6" s="22">
        <f t="shared" si="0"/>
        <v>40.391999999999996</v>
      </c>
      <c r="M6" s="22">
        <f t="shared" si="0"/>
        <v>123.56305800000001</v>
      </c>
      <c r="N6" s="22">
        <f t="shared" si="0"/>
        <v>75.598443</v>
      </c>
      <c r="O6" s="22">
        <f t="shared" si="0"/>
        <v>40.161673</v>
      </c>
      <c r="P6" s="22">
        <f t="shared" si="0"/>
        <v>3.588</v>
      </c>
      <c r="Q6" s="22">
        <f t="shared" si="0"/>
        <v>2.834942</v>
      </c>
      <c r="R6" s="22">
        <f t="shared" si="0"/>
        <v>1.38</v>
      </c>
      <c r="S6" s="22">
        <f t="shared" si="0"/>
        <v>0</v>
      </c>
      <c r="T6" s="22">
        <f t="shared" si="0"/>
        <v>56.698831999999996</v>
      </c>
      <c r="U6" s="22">
        <f t="shared" si="0"/>
        <v>19.747728000000002</v>
      </c>
      <c r="V6" s="22">
        <f t="shared" si="0"/>
        <v>7.92</v>
      </c>
      <c r="W6" s="22">
        <f t="shared" si="0"/>
        <v>7.39233</v>
      </c>
      <c r="X6" s="22">
        <f t="shared" si="0"/>
        <v>4.435398</v>
      </c>
      <c r="Y6" s="22">
        <f t="shared" si="0"/>
        <v>59.8</v>
      </c>
      <c r="Z6" s="22">
        <f t="shared" si="0"/>
        <v>0</v>
      </c>
      <c r="AA6" s="22">
        <f t="shared" si="0"/>
        <v>59.8</v>
      </c>
    </row>
    <row r="7" spans="1:27" s="18" customFormat="1" ht="27.75" customHeight="1">
      <c r="A7" s="23" t="s">
        <v>53</v>
      </c>
      <c r="B7" s="23" t="s">
        <v>52</v>
      </c>
      <c r="C7" s="24">
        <v>385.621863</v>
      </c>
      <c r="D7" s="24">
        <v>258.5472</v>
      </c>
      <c r="E7" s="24">
        <v>101.1132</v>
      </c>
      <c r="F7" s="24">
        <v>43.014</v>
      </c>
      <c r="G7" s="24">
        <v>0.528</v>
      </c>
      <c r="H7" s="24">
        <v>5.3976</v>
      </c>
      <c r="I7" s="24">
        <v>7.3224</v>
      </c>
      <c r="J7" s="24">
        <v>86.64</v>
      </c>
      <c r="K7" s="24"/>
      <c r="L7" s="24">
        <v>14.532</v>
      </c>
      <c r="M7" s="24">
        <v>41.95807</v>
      </c>
      <c r="N7" s="24">
        <v>25.162754</v>
      </c>
      <c r="O7" s="24">
        <v>13.367713</v>
      </c>
      <c r="P7" s="24">
        <v>1.794</v>
      </c>
      <c r="Q7" s="24">
        <v>0.943603</v>
      </c>
      <c r="R7" s="24">
        <v>0.69</v>
      </c>
      <c r="S7" s="24"/>
      <c r="T7" s="24">
        <v>18.872065</v>
      </c>
      <c r="U7" s="24">
        <v>6.444528</v>
      </c>
      <c r="V7" s="24">
        <v>2.4</v>
      </c>
      <c r="W7" s="24">
        <v>2.52783</v>
      </c>
      <c r="X7" s="24">
        <v>1.516698</v>
      </c>
      <c r="Y7" s="24">
        <v>59.8</v>
      </c>
      <c r="Z7" s="24"/>
      <c r="AA7" s="24">
        <v>59.8</v>
      </c>
    </row>
    <row r="8" spans="1:27" s="18" customFormat="1" ht="30.75" customHeight="1">
      <c r="A8" s="23" t="s">
        <v>54</v>
      </c>
      <c r="B8" s="23" t="s">
        <v>55</v>
      </c>
      <c r="C8" s="24">
        <v>144.675422</v>
      </c>
      <c r="D8" s="24">
        <v>111.4794</v>
      </c>
      <c r="E8" s="24">
        <v>48.8856</v>
      </c>
      <c r="F8" s="24">
        <v>26.088</v>
      </c>
      <c r="G8" s="24">
        <v>0.252</v>
      </c>
      <c r="H8" s="24"/>
      <c r="I8" s="24">
        <v>4.0738</v>
      </c>
      <c r="J8" s="24">
        <v>24.2</v>
      </c>
      <c r="K8" s="24"/>
      <c r="L8" s="24">
        <v>7.98</v>
      </c>
      <c r="M8" s="24">
        <v>20.434906</v>
      </c>
      <c r="N8" s="24">
        <v>12.647589</v>
      </c>
      <c r="O8" s="24">
        <v>6.719032</v>
      </c>
      <c r="P8" s="24">
        <v>0.429</v>
      </c>
      <c r="Q8" s="24">
        <v>0.474285</v>
      </c>
      <c r="R8" s="24">
        <v>0.165</v>
      </c>
      <c r="S8" s="24"/>
      <c r="T8" s="24">
        <v>9.485692</v>
      </c>
      <c r="U8" s="24">
        <v>3.275424</v>
      </c>
      <c r="V8" s="24">
        <v>1.32</v>
      </c>
      <c r="W8" s="24">
        <v>1.22214</v>
      </c>
      <c r="X8" s="24">
        <v>0.733284</v>
      </c>
      <c r="Y8" s="24"/>
      <c r="Z8" s="24"/>
      <c r="AA8" s="24"/>
    </row>
    <row r="9" spans="1:27" s="18" customFormat="1" ht="27" customHeight="1">
      <c r="A9" s="23" t="s">
        <v>56</v>
      </c>
      <c r="B9" s="23" t="s">
        <v>57</v>
      </c>
      <c r="C9" s="24">
        <v>363.641916</v>
      </c>
      <c r="D9" s="24">
        <v>282.0148</v>
      </c>
      <c r="E9" s="24">
        <v>119.8356</v>
      </c>
      <c r="F9" s="24">
        <v>53.916</v>
      </c>
      <c r="G9" s="24">
        <v>0.636</v>
      </c>
      <c r="H9" s="24">
        <v>11.5332</v>
      </c>
      <c r="I9" s="24">
        <v>8.262</v>
      </c>
      <c r="J9" s="24">
        <v>61.6</v>
      </c>
      <c r="K9" s="24">
        <v>9.852</v>
      </c>
      <c r="L9" s="24">
        <v>16.38</v>
      </c>
      <c r="M9" s="24">
        <v>50.197673</v>
      </c>
      <c r="N9" s="24">
        <v>31.034692</v>
      </c>
      <c r="O9" s="24">
        <v>16.48718</v>
      </c>
      <c r="P9" s="24">
        <v>1.092</v>
      </c>
      <c r="Q9" s="24">
        <v>1.163801</v>
      </c>
      <c r="R9" s="24">
        <v>0.42</v>
      </c>
      <c r="S9" s="24"/>
      <c r="T9" s="24">
        <v>23.276019</v>
      </c>
      <c r="U9" s="24">
        <v>8.153424</v>
      </c>
      <c r="V9" s="24">
        <v>3.36</v>
      </c>
      <c r="W9" s="24">
        <v>2.99589</v>
      </c>
      <c r="X9" s="24">
        <v>1.797534</v>
      </c>
      <c r="Y9" s="24"/>
      <c r="Z9" s="24"/>
      <c r="AA9" s="24"/>
    </row>
    <row r="10" spans="1:27" s="18" customFormat="1" ht="30.75" customHeight="1">
      <c r="A10" s="23" t="s">
        <v>58</v>
      </c>
      <c r="B10" s="23" t="s">
        <v>59</v>
      </c>
      <c r="C10" s="24">
        <v>77.903717</v>
      </c>
      <c r="D10" s="24">
        <v>59.9919</v>
      </c>
      <c r="E10" s="24">
        <v>25.8588</v>
      </c>
      <c r="F10" s="24">
        <v>4.92</v>
      </c>
      <c r="G10" s="24">
        <v>0.144</v>
      </c>
      <c r="H10" s="24">
        <v>11.43</v>
      </c>
      <c r="I10" s="24">
        <v>0.7391</v>
      </c>
      <c r="J10" s="24">
        <v>15.4</v>
      </c>
      <c r="K10" s="24"/>
      <c r="L10" s="24">
        <v>1.5</v>
      </c>
      <c r="M10" s="24">
        <v>10.972409</v>
      </c>
      <c r="N10" s="24">
        <v>6.753408</v>
      </c>
      <c r="O10" s="24">
        <v>3.587748</v>
      </c>
      <c r="P10" s="24">
        <v>0.273</v>
      </c>
      <c r="Q10" s="24">
        <v>0.253253</v>
      </c>
      <c r="R10" s="24">
        <v>0.105</v>
      </c>
      <c r="S10" s="24"/>
      <c r="T10" s="24">
        <v>5.065056</v>
      </c>
      <c r="U10" s="24">
        <v>1.874352</v>
      </c>
      <c r="V10" s="24">
        <v>0.84</v>
      </c>
      <c r="W10" s="24">
        <v>0.64647</v>
      </c>
      <c r="X10" s="24">
        <v>0.387882</v>
      </c>
      <c r="Y10" s="24"/>
      <c r="Z10" s="24"/>
      <c r="AA10" s="24"/>
    </row>
    <row r="11" spans="1:21" ht="37.5" customHeight="1">
      <c r="A11" s="25" t="s">
        <v>82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</sheetData>
  <sheetProtection/>
  <mergeCells count="12">
    <mergeCell ref="A2:AD2"/>
    <mergeCell ref="Z3:AA3"/>
    <mergeCell ref="AC3:AD3"/>
    <mergeCell ref="D4:L4"/>
    <mergeCell ref="M4:S4"/>
    <mergeCell ref="U4:X4"/>
    <mergeCell ref="Y4:AA4"/>
    <mergeCell ref="A11:U11"/>
    <mergeCell ref="A4:A5"/>
    <mergeCell ref="B4:B5"/>
    <mergeCell ref="C4:C5"/>
    <mergeCell ref="T4:T5"/>
  </mergeCells>
  <printOptions/>
  <pageMargins left="0.21" right="0.16" top="0.7480314960629921" bottom="0.7480314960629921" header="0.31496062992125984" footer="0.31496062992125984"/>
  <pageSetup horizontalDpi="180" verticalDpi="180" orientation="landscape" paperSize="55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5" sqref="A5:B5"/>
    </sheetView>
  </sheetViews>
  <sheetFormatPr defaultColWidth="8.75390625" defaultRowHeight="14.25"/>
  <cols>
    <col min="1" max="1" width="7.625" style="3" customWidth="1"/>
    <col min="2" max="2" width="16.125" style="3" customWidth="1"/>
    <col min="3" max="3" width="10.25390625" style="3" customWidth="1"/>
    <col min="4" max="4" width="12.75390625" style="3" customWidth="1"/>
    <col min="5" max="5" width="9.375" style="3" customWidth="1"/>
    <col min="6" max="6" width="18.25390625" style="3" customWidth="1"/>
    <col min="7" max="7" width="8.25390625" style="3" customWidth="1"/>
    <col min="8" max="8" width="7.75390625" style="3" customWidth="1"/>
    <col min="9" max="9" width="8.375" style="3" customWidth="1"/>
    <col min="10" max="10" width="22.00390625" style="3" customWidth="1"/>
    <col min="11" max="11" width="20.25390625" style="3" customWidth="1"/>
    <col min="12" max="32" width="9.00390625" style="3" bestFit="1" customWidth="1"/>
    <col min="33" max="16384" width="8.75390625" style="3" customWidth="1"/>
  </cols>
  <sheetData>
    <row r="1" ht="23.25" customHeight="1">
      <c r="A1" s="3" t="s">
        <v>83</v>
      </c>
    </row>
    <row r="2" spans="1:10" s="1" customFormat="1" ht="28.5" customHeight="1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28.5" customHeight="1">
      <c r="A3" s="5"/>
      <c r="B3" s="5"/>
      <c r="C3" s="5"/>
      <c r="D3" s="5"/>
      <c r="E3" s="5"/>
      <c r="F3" s="5"/>
      <c r="G3" s="5"/>
      <c r="H3" s="5"/>
      <c r="I3" s="5"/>
      <c r="J3" s="12"/>
      <c r="K3" s="13" t="s">
        <v>36</v>
      </c>
    </row>
    <row r="4" spans="1:11" s="2" customFormat="1" ht="22.5" customHeight="1">
      <c r="A4" s="6" t="s">
        <v>37</v>
      </c>
      <c r="B4" s="6" t="s">
        <v>38</v>
      </c>
      <c r="C4" s="6" t="s">
        <v>85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  <c r="J4" s="6" t="s">
        <v>92</v>
      </c>
      <c r="K4" s="6" t="s">
        <v>93</v>
      </c>
    </row>
    <row r="5" spans="1:11" ht="24.75" customHeight="1">
      <c r="A5" s="7" t="s">
        <v>94</v>
      </c>
      <c r="B5" s="8" t="s">
        <v>52</v>
      </c>
      <c r="C5" s="9"/>
      <c r="D5" s="9"/>
      <c r="E5" s="9"/>
      <c r="F5" s="9" t="s">
        <v>39</v>
      </c>
      <c r="G5" s="9">
        <f aca="true" t="shared" si="0" ref="G5:J5">G6+G8+G10+G13</f>
        <v>1335.62</v>
      </c>
      <c r="H5" s="9">
        <f t="shared" si="0"/>
        <v>581.62</v>
      </c>
      <c r="I5" s="9">
        <f t="shared" si="0"/>
        <v>454</v>
      </c>
      <c r="J5" s="9">
        <f t="shared" si="0"/>
        <v>300</v>
      </c>
      <c r="K5" s="14"/>
    </row>
    <row r="6" spans="1:11" ht="24.75" customHeight="1">
      <c r="A6" s="10" t="s">
        <v>53</v>
      </c>
      <c r="B6" s="11" t="s">
        <v>52</v>
      </c>
      <c r="C6" s="9"/>
      <c r="D6" s="9"/>
      <c r="E6" s="9"/>
      <c r="F6" s="9" t="s">
        <v>44</v>
      </c>
      <c r="G6" s="9">
        <f aca="true" t="shared" si="1" ref="G6:J6">SUM(G7:G7)</f>
        <v>590.7</v>
      </c>
      <c r="H6" s="9">
        <f t="shared" si="1"/>
        <v>390.7</v>
      </c>
      <c r="I6" s="9">
        <f t="shared" si="1"/>
        <v>200</v>
      </c>
      <c r="J6" s="9">
        <f t="shared" si="1"/>
        <v>0</v>
      </c>
      <c r="K6" s="15"/>
    </row>
    <row r="7" spans="1:11" ht="83.25" customHeight="1">
      <c r="A7" s="10"/>
      <c r="B7" s="11"/>
      <c r="C7" s="9" t="s">
        <v>51</v>
      </c>
      <c r="D7" s="9">
        <v>2010601</v>
      </c>
      <c r="E7" s="9" t="s">
        <v>95</v>
      </c>
      <c r="F7" s="9" t="s">
        <v>96</v>
      </c>
      <c r="G7" s="9">
        <f aca="true" t="shared" si="2" ref="G7:G12">H7+J7+I7</f>
        <v>590.7</v>
      </c>
      <c r="H7" s="9">
        <v>390.7</v>
      </c>
      <c r="I7" s="9">
        <v>200</v>
      </c>
      <c r="J7" s="9"/>
      <c r="K7" s="14" t="s">
        <v>97</v>
      </c>
    </row>
    <row r="8" spans="1:11" ht="39.75" customHeight="1">
      <c r="A8" s="10" t="s">
        <v>54</v>
      </c>
      <c r="B8" s="11" t="s">
        <v>55</v>
      </c>
      <c r="C8" s="9"/>
      <c r="D8" s="9"/>
      <c r="E8" s="9"/>
      <c r="F8" s="9" t="s">
        <v>44</v>
      </c>
      <c r="G8" s="9">
        <f aca="true" t="shared" si="3" ref="G8:J8">SUM(G9:G9)</f>
        <v>77.4</v>
      </c>
      <c r="H8" s="9">
        <f t="shared" si="3"/>
        <v>77.4</v>
      </c>
      <c r="I8" s="9">
        <f t="shared" si="3"/>
        <v>0</v>
      </c>
      <c r="J8" s="9">
        <f t="shared" si="3"/>
        <v>0</v>
      </c>
      <c r="K8" s="14"/>
    </row>
    <row r="9" spans="1:11" ht="57" customHeight="1">
      <c r="A9" s="10"/>
      <c r="B9" s="11"/>
      <c r="C9" s="9" t="s">
        <v>51</v>
      </c>
      <c r="D9" s="9">
        <v>2010605</v>
      </c>
      <c r="E9" s="9" t="s">
        <v>98</v>
      </c>
      <c r="F9" s="9" t="s">
        <v>96</v>
      </c>
      <c r="G9" s="9">
        <f t="shared" si="2"/>
        <v>77.4</v>
      </c>
      <c r="H9" s="9">
        <v>77.4</v>
      </c>
      <c r="I9" s="9"/>
      <c r="J9" s="9"/>
      <c r="K9" s="16" t="s">
        <v>99</v>
      </c>
    </row>
    <row r="10" spans="1:11" ht="27.75" customHeight="1">
      <c r="A10" s="10" t="s">
        <v>56</v>
      </c>
      <c r="B10" s="11" t="s">
        <v>57</v>
      </c>
      <c r="C10" s="9"/>
      <c r="D10" s="9"/>
      <c r="E10" s="9"/>
      <c r="F10" s="9" t="s">
        <v>44</v>
      </c>
      <c r="G10" s="9">
        <f aca="true" t="shared" si="4" ref="G10:J10">SUM(G11:G12)</f>
        <v>390</v>
      </c>
      <c r="H10" s="9">
        <f t="shared" si="4"/>
        <v>90</v>
      </c>
      <c r="I10" s="9">
        <f t="shared" si="4"/>
        <v>0</v>
      </c>
      <c r="J10" s="9">
        <f t="shared" si="4"/>
        <v>300</v>
      </c>
      <c r="K10" s="16"/>
    </row>
    <row r="11" spans="1:11" ht="48" customHeight="1">
      <c r="A11" s="10"/>
      <c r="B11" s="11"/>
      <c r="C11" s="9" t="s">
        <v>100</v>
      </c>
      <c r="D11" s="9">
        <v>2010602</v>
      </c>
      <c r="E11" s="9" t="s">
        <v>101</v>
      </c>
      <c r="F11" s="9" t="s">
        <v>96</v>
      </c>
      <c r="G11" s="9">
        <f t="shared" si="2"/>
        <v>90</v>
      </c>
      <c r="H11" s="9">
        <v>90</v>
      </c>
      <c r="I11" s="9"/>
      <c r="J11" s="9"/>
      <c r="K11" s="14" t="s">
        <v>102</v>
      </c>
    </row>
    <row r="12" spans="1:11" ht="32.25">
      <c r="A12" s="10"/>
      <c r="B12" s="11"/>
      <c r="C12" s="9" t="s">
        <v>100</v>
      </c>
      <c r="D12" s="9">
        <v>2010602</v>
      </c>
      <c r="E12" s="9" t="s">
        <v>101</v>
      </c>
      <c r="F12" s="9" t="s">
        <v>103</v>
      </c>
      <c r="G12" s="9">
        <f t="shared" si="2"/>
        <v>300</v>
      </c>
      <c r="H12" s="9"/>
      <c r="I12" s="9"/>
      <c r="J12" s="9">
        <v>300</v>
      </c>
      <c r="K12" s="16" t="s">
        <v>104</v>
      </c>
    </row>
    <row r="13" spans="1:11" ht="21">
      <c r="A13" s="10" t="s">
        <v>58</v>
      </c>
      <c r="B13" s="11" t="s">
        <v>59</v>
      </c>
      <c r="C13" s="9"/>
      <c r="D13" s="9"/>
      <c r="E13" s="9"/>
      <c r="F13" s="9" t="s">
        <v>44</v>
      </c>
      <c r="G13" s="9">
        <f aca="true" t="shared" si="5" ref="G13:J13">SUM(G14:G15)</f>
        <v>277.52</v>
      </c>
      <c r="H13" s="9">
        <f t="shared" si="5"/>
        <v>23.52</v>
      </c>
      <c r="I13" s="9">
        <f t="shared" si="5"/>
        <v>254</v>
      </c>
      <c r="J13" s="9">
        <f t="shared" si="5"/>
        <v>0</v>
      </c>
      <c r="K13" s="15"/>
    </row>
    <row r="14" spans="1:11" ht="32.25">
      <c r="A14" s="10"/>
      <c r="B14" s="11"/>
      <c r="C14" s="9" t="s">
        <v>51</v>
      </c>
      <c r="D14" s="9">
        <v>2010602</v>
      </c>
      <c r="E14" s="9" t="s">
        <v>101</v>
      </c>
      <c r="F14" s="9" t="s">
        <v>96</v>
      </c>
      <c r="G14" s="9">
        <f>H14+J14+I14</f>
        <v>23.52</v>
      </c>
      <c r="H14" s="9">
        <v>23.52</v>
      </c>
      <c r="I14" s="9"/>
      <c r="J14" s="9"/>
      <c r="K14" s="16" t="s">
        <v>105</v>
      </c>
    </row>
    <row r="15" spans="1:11" ht="42.75">
      <c r="A15" s="10"/>
      <c r="B15" s="11"/>
      <c r="C15" s="9" t="s">
        <v>100</v>
      </c>
      <c r="D15" s="9">
        <v>2010602</v>
      </c>
      <c r="E15" s="9" t="s">
        <v>101</v>
      </c>
      <c r="F15" s="9" t="s">
        <v>106</v>
      </c>
      <c r="G15" s="9">
        <f>H15+J15+I15</f>
        <v>254</v>
      </c>
      <c r="H15" s="9"/>
      <c r="I15" s="9">
        <v>254</v>
      </c>
      <c r="J15" s="9"/>
      <c r="K15" s="16" t="s">
        <v>107</v>
      </c>
    </row>
  </sheetData>
  <sheetProtection/>
  <mergeCells count="1">
    <mergeCell ref="A2:J2"/>
  </mergeCells>
  <printOptions/>
  <pageMargins left="0.43000000000000005" right="0.17" top="0.6692913385826772" bottom="0.4724409448818898" header="0.31496062992125984" footer="0.3149606299212598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2022-03-07T03:08:10Z</cp:lastPrinted>
  <dcterms:created xsi:type="dcterms:W3CDTF">2011-04-12T07:28:37Z</dcterms:created>
  <dcterms:modified xsi:type="dcterms:W3CDTF">2023-03-11T15:35:03Z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315FED86E0CD451EB057B7C14BB508F7</vt:lpwstr>
  </property>
</Properties>
</file>