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'主要经济指标'!$A$1:$W$64</definedName>
  </definedNames>
  <calcPr fullCalcOnLoad="1"/>
</workbook>
</file>

<file path=xl/sharedStrings.xml><?xml version="1.0" encoding="utf-8"?>
<sst xmlns="http://schemas.openxmlformats.org/spreadsheetml/2006/main" count="444" uniqueCount="297">
  <si>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</si>
  <si>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</si>
  <si>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</si>
  <si>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</si>
  <si>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</si>
  <si>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</si>
  <si>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</si>
  <si>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</si>
  <si>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</si>
  <si>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</si>
  <si>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</si>
  <si>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t>一般公共预算地方收入</t>
  </si>
  <si>
    <r>
      <rPr>
        <sz val="12"/>
        <rFont val="宋体"/>
        <family val="0"/>
      </rPr>
      <t>城乡居民收入</t>
    </r>
  </si>
  <si>
    <t>城镇调查失业率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</si>
  <si>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</si>
  <si>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</si>
  <si>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</si>
  <si>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</si>
  <si>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</si>
  <si>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</si>
  <si>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</si>
  <si>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</si>
  <si>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</si>
  <si>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</si>
  <si>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</si>
  <si>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</si>
  <si>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</si>
  <si>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</si>
  <si>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</si>
  <si>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</si>
  <si>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</si>
  <si>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</si>
  <si>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</si>
  <si>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</si>
  <si>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</si>
  <si>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</si>
  <si>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</si>
  <si>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实际利用外资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</si>
  <si>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</si>
  <si>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</si>
  <si>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</si>
  <si>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</si>
  <si>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</si>
  <si>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</si>
  <si>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</si>
  <si>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</si>
  <si>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</si>
  <si>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</si>
  <si>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</si>
  <si>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</si>
  <si>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</si>
  <si>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</si>
  <si>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</si>
  <si>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</si>
  <si>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</si>
  <si>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</si>
  <si>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</si>
  <si>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</si>
  <si>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</si>
  <si>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</si>
  <si>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</si>
  <si>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</si>
  <si>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</si>
  <si>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</si>
  <si>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</si>
  <si>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</si>
  <si>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</si>
  <si>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</si>
  <si>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</si>
  <si>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</si>
  <si>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</si>
  <si>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</si>
  <si>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</si>
  <si>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</si>
  <si>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</si>
  <si>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</si>
  <si>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</si>
  <si>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</si>
  <si>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</si>
  <si>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</si>
  <si>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</si>
  <si>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</si>
  <si>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</si>
  <si>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</si>
  <si>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</si>
  <si>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</si>
  <si>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</si>
  <si>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</si>
  <si>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</si>
  <si>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</si>
  <si>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</si>
  <si>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</si>
  <si>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</si>
  <si>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</si>
  <si>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</si>
  <si>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</si>
  <si>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</si>
  <si>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</si>
  <si>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</si>
  <si>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</si>
  <si>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</si>
  <si>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</si>
  <si>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</si>
  <si>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</si>
  <si>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</si>
  <si>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</si>
  <si>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</si>
  <si>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</si>
  <si>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</si>
  <si>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</si>
  <si>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</si>
  <si>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</si>
  <si>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</si>
  <si>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</si>
  <si>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</si>
  <si>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</si>
  <si>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</si>
  <si>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</si>
  <si>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</si>
  <si>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</si>
  <si>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</si>
  <si>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</si>
  <si>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</si>
  <si>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</si>
  <si>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</si>
  <si>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</si>
  <si>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</si>
  <si>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</si>
  <si>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</si>
  <si>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</si>
  <si>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</si>
  <si>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</si>
  <si>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</si>
  <si>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</si>
  <si>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</si>
  <si>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</si>
  <si>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</si>
  <si>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</si>
  <si>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</si>
  <si>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</si>
  <si>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</si>
  <si>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</si>
  <si>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</si>
  <si>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</si>
  <si>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</si>
  <si>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</si>
  <si>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</si>
  <si>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</si>
  <si>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</si>
  <si>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</si>
  <si>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</si>
  <si>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</si>
  <si>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</si>
  <si>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</si>
  <si>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</si>
  <si>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</si>
  <si>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</si>
  <si>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</si>
  <si>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</si>
  <si>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</si>
  <si>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</si>
  <si>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</si>
  <si>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</si>
  <si>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</si>
  <si>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</si>
  <si>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</si>
  <si>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</si>
  <si>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</si>
  <si>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</si>
  <si>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</si>
  <si>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</si>
  <si>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</si>
  <si>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</si>
  <si>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</si>
  <si>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</si>
  <si>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</si>
  <si>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</si>
  <si>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</si>
  <si>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</si>
  <si>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</si>
  <si>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</si>
  <si>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</si>
  <si>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</si>
  <si>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</si>
  <si>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</si>
  <si>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</si>
  <si>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</si>
  <si>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</si>
  <si>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</si>
  <si>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</si>
  <si>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</si>
  <si>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</si>
  <si>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</si>
  <si>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</si>
  <si>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</si>
  <si>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</si>
  <si>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</si>
  <si>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</si>
  <si>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</si>
  <si>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</si>
  <si>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</si>
  <si>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</si>
  <si>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</si>
  <si>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</si>
  <si>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</si>
  <si>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</si>
  <si>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</si>
  <si>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</si>
  <si>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</si>
  <si>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</si>
  <si>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</si>
  <si>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</si>
  <si>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</si>
  <si>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</si>
  <si>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</si>
  <si>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</si>
  <si>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</si>
  <si>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</si>
  <si>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</si>
  <si>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</si>
  <si>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</si>
  <si>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</si>
  <si>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</si>
  <si>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</si>
  <si>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</si>
  <si>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</si>
  <si>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</si>
  <si>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</si>
  <si>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</si>
  <si>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</si>
  <si>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</si>
  <si>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</si>
  <si>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</si>
  <si>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</si>
  <si>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</si>
  <si>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</si>
  <si>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</si>
  <si>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</si>
  <si>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</si>
  <si>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</si>
  <si>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</si>
  <si>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</si>
  <si>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</si>
  <si>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</si>
  <si>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</si>
  <si>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新增“四上”单位</t>
  </si>
  <si>
    <t>产业投资</t>
  </si>
  <si>
    <t>增幅
（%）</t>
  </si>
  <si>
    <t>排位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</si>
  <si>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</si>
  <si>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</si>
  <si>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</si>
  <si>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</si>
  <si>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</si>
  <si>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</si>
  <si>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</si>
  <si>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国家</t>
  </si>
  <si>
    <r>
      <t>5.5%</t>
    </r>
    <r>
      <rPr>
        <sz val="12"/>
        <rFont val="宋体"/>
        <family val="0"/>
      </rPr>
      <t>左右</t>
    </r>
  </si>
  <si>
    <t>城陵矶新港区</t>
  </si>
  <si>
    <t>亿元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</si>
  <si>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</si>
  <si>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r>
      <t>6%</t>
    </r>
    <r>
      <rPr>
        <sz val="12"/>
        <rFont val="宋体"/>
        <family val="0"/>
      </rPr>
      <t>以上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</si>
  <si>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</si>
  <si>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</si>
  <si>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r>
      <t>7%</t>
    </r>
    <r>
      <rPr>
        <sz val="11"/>
        <rFont val="宋体"/>
        <family val="0"/>
      </rPr>
      <t>以上</t>
    </r>
  </si>
  <si>
    <r>
      <t>4%</t>
    </r>
    <r>
      <rPr>
        <sz val="11"/>
        <rFont val="宋体"/>
        <family val="0"/>
      </rPr>
      <t>以上</t>
    </r>
  </si>
  <si>
    <t>城镇新增就业</t>
  </si>
  <si>
    <t>万人</t>
  </si>
  <si>
    <t>1100以上</t>
  </si>
  <si>
    <t>稳步增长</t>
  </si>
  <si>
    <t>量稳质升</t>
  </si>
  <si>
    <r>
      <t>8%</t>
    </r>
    <r>
      <rPr>
        <sz val="11"/>
        <rFont val="宋体"/>
        <family val="0"/>
      </rPr>
      <t>左右</t>
    </r>
  </si>
  <si>
    <t>与经济增长同步</t>
  </si>
  <si>
    <r>
      <t>3%</t>
    </r>
    <r>
      <rPr>
        <sz val="11"/>
        <rFont val="宋体"/>
        <family val="0"/>
      </rPr>
      <t>以内</t>
    </r>
  </si>
  <si>
    <t>实现省定目标任务</t>
  </si>
  <si>
    <t>2.旅游经济</t>
  </si>
  <si>
    <t xml:space="preserve">   旅游总人数</t>
  </si>
  <si>
    <t>万人次</t>
  </si>
  <si>
    <t xml:space="preserve">   入境总人数</t>
  </si>
  <si>
    <t xml:space="preserve">   旅游总收入</t>
  </si>
  <si>
    <t xml:space="preserve">   旅游创汇</t>
  </si>
  <si>
    <t>万美元</t>
  </si>
  <si>
    <t>季度数据</t>
  </si>
  <si>
    <t>注：旅游经济数据由市文化旅游广电局提供。</t>
  </si>
  <si>
    <t>万美元</t>
  </si>
  <si>
    <t>——</t>
  </si>
  <si>
    <t>注：以上数据由市电业局提供。</t>
  </si>
  <si>
    <t>开发区</t>
  </si>
  <si>
    <t xml:space="preserve">一般公共预算地方收入     </t>
  </si>
  <si>
    <t>一般公共预算地方税收收入</t>
  </si>
  <si>
    <t>1-10月岳阳市主要经济指标完成情况表</t>
  </si>
  <si>
    <r>
      <t>规模以上服务业主营业务收入（1-</t>
    </r>
    <r>
      <rPr>
        <sz val="11"/>
        <rFont val="宋体"/>
        <family val="0"/>
      </rPr>
      <t>9</t>
    </r>
    <r>
      <rPr>
        <sz val="11"/>
        <rFont val="宋体"/>
        <family val="0"/>
      </rPr>
      <t>月）</t>
    </r>
  </si>
  <si>
    <r>
      <t>注：云溪区区本级规模以上工业增加值同比增长1</t>
    </r>
    <r>
      <rPr>
        <sz val="12"/>
        <rFont val="宋体"/>
        <family val="0"/>
      </rPr>
      <t>3.1</t>
    </r>
    <r>
      <rPr>
        <sz val="12"/>
        <rFont val="宋体"/>
        <family val="0"/>
      </rPr>
      <t>%。</t>
    </r>
  </si>
  <si>
    <r>
      <t>1-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</si>
  <si>
    <t>规模以上服务业营业收入              （1-9月）</t>
  </si>
  <si>
    <r>
      <t>202</t>
    </r>
    <r>
      <rPr>
        <b/>
        <sz val="26"/>
        <rFont val="宋体"/>
        <family val="0"/>
      </rPr>
      <t>1年1—10月岳阳市各县（市）区主要经济指标</t>
    </r>
  </si>
  <si>
    <t>实际到位内资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</si>
</sst>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9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b/>
      <sz val="14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宋体"/>
      <family val="0"/>
    </font>
    <font>
      <sz val="1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20"/>
      <color indexed="10"/>
      <name val="黑体"/>
      <family val="3"/>
    </font>
    <font>
      <b/>
      <sz val="20"/>
      <color indexed="62"/>
      <name val="宋体"/>
      <family val="0"/>
    </font>
    <font>
      <b/>
      <sz val="20"/>
      <color indexed="62"/>
      <name val="Times New Roman"/>
      <family val="1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sz val="18"/>
      <name val="Calibri"/>
      <family val="0"/>
    </font>
    <font>
      <b/>
      <sz val="16"/>
      <name val="Calibri"/>
      <family val="0"/>
    </font>
    <font>
      <sz val="20"/>
      <color rgb="FFFF0000"/>
      <name val="黑体"/>
      <family val="3"/>
    </font>
    <font>
      <b/>
      <sz val="20"/>
      <color theme="4"/>
      <name val="宋体"/>
      <family val="0"/>
    </font>
    <font>
      <b/>
      <sz val="20"/>
      <color theme="4"/>
      <name val="Times New Roman"/>
      <family val="1"/>
    </font>
    <font>
      <sz val="16"/>
      <color rgb="FFFF0000"/>
      <name val="黑体"/>
      <family val="3"/>
    </font>
    <font>
      <b/>
      <sz val="18"/>
      <name val="Calibri"/>
      <family val="0"/>
    </font>
    <font>
      <b/>
      <sz val="2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0" borderId="4" applyNumberFormat="0" applyFill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73" fillId="22" borderId="5" applyNumberFormat="0" applyAlignment="0" applyProtection="0"/>
    <xf numFmtId="0" fontId="74" fillId="23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78" fillId="24" borderId="0" applyNumberFormat="0" applyBorder="0" applyAlignment="0" applyProtection="0"/>
    <xf numFmtId="0" fontId="79" fillId="22" borderId="8" applyNumberFormat="0" applyAlignment="0" applyProtection="0"/>
    <xf numFmtId="0" fontId="80" fillId="25" borderId="5" applyNumberFormat="0" applyAlignment="0" applyProtection="0"/>
    <xf numFmtId="0" fontId="32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11" fillId="32" borderId="9" applyNumberFormat="0" applyFont="0" applyAlignment="0" applyProtection="0"/>
  </cellStyleXfs>
  <cellXfs count="336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2" fillId="0" borderId="0" xfId="0" applyFont="1" applyAlignment="1">
      <alignment horizontal="center" vertical="center"/>
    </xf>
    <xf numFmtId="0" fontId="81" fillId="33" borderId="11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80" fontId="81" fillId="0" borderId="10" xfId="0" applyNumberFormat="1" applyFont="1" applyBorder="1" applyAlignment="1">
      <alignment horizontal="center" vertical="center" wrapText="1"/>
    </xf>
    <xf numFmtId="180" fontId="81" fillId="0" borderId="13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wrapText="1"/>
    </xf>
    <xf numFmtId="0" fontId="81" fillId="33" borderId="14" xfId="0" applyFont="1" applyFill="1" applyBorder="1" applyAlignment="1">
      <alignment horizontal="left" vertical="center"/>
    </xf>
    <xf numFmtId="178" fontId="5" fillId="0" borderId="15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2" fillId="33" borderId="14" xfId="0" applyFont="1" applyFill="1" applyBorder="1" applyAlignment="1">
      <alignment horizontal="lef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81" fillId="33" borderId="20" xfId="0" applyFont="1" applyFill="1" applyBorder="1" applyAlignment="1">
      <alignment horizontal="left" vertical="center"/>
    </xf>
    <xf numFmtId="0" fontId="8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82" fillId="0" borderId="0" xfId="0" applyFont="1" applyAlignment="1">
      <alignment/>
    </xf>
    <xf numFmtId="0" fontId="84" fillId="0" borderId="0" xfId="0" applyFont="1" applyFill="1" applyBorder="1" applyAlignment="1">
      <alignment horizontal="right" vertical="center"/>
    </xf>
    <xf numFmtId="0" fontId="81" fillId="33" borderId="11" xfId="0" applyFont="1" applyFill="1" applyBorder="1" applyAlignment="1">
      <alignment horizontal="center" vertical="center"/>
    </xf>
    <xf numFmtId="179" fontId="81" fillId="33" borderId="13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right" vertical="center"/>
    </xf>
    <xf numFmtId="2" fontId="5" fillId="33" borderId="17" xfId="0" applyNumberFormat="1" applyFont="1" applyFill="1" applyBorder="1" applyAlignment="1">
      <alignment horizontal="right" vertical="center"/>
    </xf>
    <xf numFmtId="178" fontId="5" fillId="33" borderId="17" xfId="0" applyNumberFormat="1" applyFont="1" applyFill="1" applyBorder="1" applyAlignment="1">
      <alignment horizontal="right" vertical="center"/>
    </xf>
    <xf numFmtId="178" fontId="9" fillId="0" borderId="0" xfId="0" applyNumberFormat="1" applyFont="1" applyAlignment="1">
      <alignment/>
    </xf>
    <xf numFmtId="0" fontId="82" fillId="33" borderId="14" xfId="0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right" vertical="center"/>
    </xf>
    <xf numFmtId="178" fontId="8" fillId="33" borderId="0" xfId="0" applyNumberFormat="1" applyFont="1" applyFill="1" applyBorder="1" applyAlignment="1">
      <alignment horizontal="right" vertical="center"/>
    </xf>
    <xf numFmtId="0" fontId="82" fillId="0" borderId="14" xfId="0" applyFont="1" applyFill="1" applyBorder="1" applyAlignment="1">
      <alignment vertical="center"/>
    </xf>
    <xf numFmtId="0" fontId="81" fillId="33" borderId="20" xfId="0" applyFont="1" applyFill="1" applyBorder="1" applyAlignment="1">
      <alignment vertical="center"/>
    </xf>
    <xf numFmtId="2" fontId="8" fillId="33" borderId="21" xfId="0" applyNumberFormat="1" applyFont="1" applyFill="1" applyBorder="1" applyAlignment="1">
      <alignment horizontal="right" vertical="center"/>
    </xf>
    <xf numFmtId="2" fontId="8" fillId="33" borderId="22" xfId="0" applyNumberFormat="1" applyFont="1" applyFill="1" applyBorder="1" applyAlignment="1">
      <alignment horizontal="right" vertical="center"/>
    </xf>
    <xf numFmtId="178" fontId="8" fillId="33" borderId="22" xfId="0" applyNumberFormat="1" applyFont="1" applyFill="1" applyBorder="1" applyAlignment="1">
      <alignment horizontal="right" vertical="center"/>
    </xf>
    <xf numFmtId="183" fontId="81" fillId="33" borderId="10" xfId="0" applyNumberFormat="1" applyFont="1" applyFill="1" applyBorder="1" applyAlignment="1">
      <alignment horizontal="center" vertical="center"/>
    </xf>
    <xf numFmtId="183" fontId="81" fillId="33" borderId="11" xfId="0" applyNumberFormat="1" applyFont="1" applyFill="1" applyBorder="1" applyAlignment="1">
      <alignment horizontal="center" vertical="center"/>
    </xf>
    <xf numFmtId="179" fontId="81" fillId="33" borderId="13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81" fillId="33" borderId="14" xfId="0" applyFont="1" applyFill="1" applyBorder="1" applyAlignment="1">
      <alignment vertical="center"/>
    </xf>
    <xf numFmtId="0" fontId="82" fillId="33" borderId="20" xfId="0" applyFont="1" applyFill="1" applyBorder="1" applyAlignment="1">
      <alignment vertical="center"/>
    </xf>
    <xf numFmtId="179" fontId="8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1" fillId="34" borderId="23" xfId="0" applyFont="1" applyFill="1" applyBorder="1" applyAlignment="1">
      <alignment horizontal="center" vertical="center" wrapText="1"/>
    </xf>
    <xf numFmtId="0" fontId="81" fillId="0" borderId="10" xfId="49" applyFont="1" applyFill="1" applyBorder="1" applyAlignment="1" applyProtection="1">
      <alignment horizontal="center" vertical="center"/>
      <protection locked="0"/>
    </xf>
    <xf numFmtId="0" fontId="81" fillId="0" borderId="13" xfId="49" applyFont="1" applyFill="1" applyBorder="1" applyAlignment="1" applyProtection="1">
      <alignment horizontal="center" vertical="center"/>
      <protection locked="0"/>
    </xf>
    <xf numFmtId="0" fontId="82" fillId="34" borderId="24" xfId="0" applyFont="1" applyFill="1" applyBorder="1" applyAlignment="1">
      <alignment horizontal="left" vertical="center" wrapText="1"/>
    </xf>
    <xf numFmtId="2" fontId="8" fillId="34" borderId="25" xfId="0" applyNumberFormat="1" applyFont="1" applyFill="1" applyBorder="1" applyAlignment="1">
      <alignment horizontal="right" vertical="center" wrapText="1"/>
    </xf>
    <xf numFmtId="182" fontId="8" fillId="34" borderId="17" xfId="0" applyNumberFormat="1" applyFont="1" applyFill="1" applyBorder="1" applyAlignment="1">
      <alignment horizontal="right" vertical="center" wrapText="1"/>
    </xf>
    <xf numFmtId="2" fontId="8" fillId="34" borderId="26" xfId="0" applyNumberFormat="1" applyFont="1" applyFill="1" applyBorder="1" applyAlignment="1">
      <alignment horizontal="right" vertical="center" wrapText="1"/>
    </xf>
    <xf numFmtId="182" fontId="8" fillId="34" borderId="0" xfId="0" applyNumberFormat="1" applyFont="1" applyFill="1" applyBorder="1" applyAlignment="1">
      <alignment horizontal="right" vertical="center" wrapText="1"/>
    </xf>
    <xf numFmtId="0" fontId="82" fillId="34" borderId="27" xfId="0" applyFont="1" applyFill="1" applyBorder="1" applyAlignment="1">
      <alignment horizontal="left" vertical="center" wrapText="1"/>
    </xf>
    <xf numFmtId="2" fontId="8" fillId="34" borderId="28" xfId="0" applyNumberFormat="1" applyFont="1" applyFill="1" applyBorder="1" applyAlignment="1">
      <alignment horizontal="right" vertical="center" wrapText="1"/>
    </xf>
    <xf numFmtId="182" fontId="8" fillId="34" borderId="29" xfId="0" applyNumberFormat="1" applyFont="1" applyFill="1" applyBorder="1" applyAlignment="1">
      <alignment horizontal="right" vertical="center" wrapText="1"/>
    </xf>
    <xf numFmtId="0" fontId="2" fillId="0" borderId="0" xfId="49" applyFont="1" applyBorder="1" applyAlignment="1" applyProtection="1">
      <alignment horizontal="center" vertical="center"/>
      <protection locked="0"/>
    </xf>
    <xf numFmtId="0" fontId="84" fillId="0" borderId="0" xfId="49" applyFont="1" applyFill="1" applyBorder="1" applyProtection="1">
      <alignment/>
      <protection locked="0"/>
    </xf>
    <xf numFmtId="0" fontId="81" fillId="0" borderId="11" xfId="49" applyFont="1" applyBorder="1" applyAlignment="1" applyProtection="1">
      <alignment horizontal="center" vertical="center"/>
      <protection locked="0"/>
    </xf>
    <xf numFmtId="180" fontId="81" fillId="0" borderId="17" xfId="49" applyNumberFormat="1" applyFont="1" applyBorder="1" applyAlignment="1" applyProtection="1">
      <alignment horizontal="center" vertical="center" wrapText="1"/>
      <protection locked="0"/>
    </xf>
    <xf numFmtId="181" fontId="5" fillId="0" borderId="16" xfId="49" applyNumberFormat="1" applyFont="1" applyFill="1" applyBorder="1" applyAlignment="1" applyProtection="1">
      <alignment horizontal="right" vertical="center"/>
      <protection/>
    </xf>
    <xf numFmtId="178" fontId="5" fillId="0" borderId="17" xfId="49" applyNumberFormat="1" applyFont="1" applyFill="1" applyBorder="1" applyAlignment="1" applyProtection="1">
      <alignment horizontal="right" vertical="center"/>
      <protection/>
    </xf>
    <xf numFmtId="180" fontId="82" fillId="0" borderId="14" xfId="49" applyNumberFormat="1" applyFont="1" applyBorder="1" applyAlignment="1" applyProtection="1">
      <alignment vertical="center" wrapText="1"/>
      <protection locked="0"/>
    </xf>
    <xf numFmtId="180" fontId="82" fillId="0" borderId="0" xfId="49" applyNumberFormat="1" applyFont="1" applyBorder="1" applyAlignment="1" applyProtection="1">
      <alignment horizontal="center" vertical="center" wrapText="1"/>
      <protection locked="0"/>
    </xf>
    <xf numFmtId="181" fontId="8" fillId="0" borderId="19" xfId="49" applyNumberFormat="1" applyFont="1" applyFill="1" applyBorder="1" applyAlignment="1" applyProtection="1">
      <alignment horizontal="right" vertical="center"/>
      <protection/>
    </xf>
    <xf numFmtId="178" fontId="8" fillId="0" borderId="0" xfId="49" applyNumberFormat="1" applyFont="1" applyFill="1" applyBorder="1" applyAlignment="1" applyProtection="1">
      <alignment horizontal="right" vertical="center"/>
      <protection/>
    </xf>
    <xf numFmtId="180" fontId="82" fillId="0" borderId="14" xfId="49" applyNumberFormat="1" applyFont="1" applyBorder="1" applyAlignment="1" applyProtection="1">
      <alignment horizontal="center" vertical="center" wrapText="1"/>
      <protection locked="0"/>
    </xf>
    <xf numFmtId="180" fontId="82" fillId="0" borderId="20" xfId="49" applyNumberFormat="1" applyFont="1" applyBorder="1" applyAlignment="1" applyProtection="1">
      <alignment horizontal="center" vertical="center" wrapText="1"/>
      <protection locked="0"/>
    </xf>
    <xf numFmtId="180" fontId="82" fillId="0" borderId="22" xfId="49" applyNumberFormat="1" applyFont="1" applyBorder="1" applyAlignment="1" applyProtection="1">
      <alignment horizontal="center" vertical="center" wrapText="1"/>
      <protection locked="0"/>
    </xf>
    <xf numFmtId="181" fontId="8" fillId="0" borderId="30" xfId="49" applyNumberFormat="1" applyFont="1" applyFill="1" applyBorder="1" applyAlignment="1" applyProtection="1">
      <alignment horizontal="right" vertical="center"/>
      <protection/>
    </xf>
    <xf numFmtId="178" fontId="8" fillId="0" borderId="22" xfId="49" applyNumberFormat="1" applyFont="1" applyFill="1" applyBorder="1" applyAlignment="1" applyProtection="1">
      <alignment horizontal="right" vertical="center"/>
      <protection/>
    </xf>
    <xf numFmtId="180" fontId="82" fillId="0" borderId="14" xfId="49" applyNumberFormat="1" applyFont="1" applyFill="1" applyBorder="1" applyAlignment="1" applyProtection="1">
      <alignment horizontal="left" vertical="center" wrapText="1"/>
      <protection locked="0"/>
    </xf>
    <xf numFmtId="0" fontId="82" fillId="33" borderId="0" xfId="0" applyFont="1" applyFill="1" applyBorder="1" applyAlignment="1">
      <alignment horizontal="center" vertical="center"/>
    </xf>
    <xf numFmtId="0" fontId="82" fillId="33" borderId="20" xfId="0" applyFont="1" applyFill="1" applyBorder="1" applyAlignment="1">
      <alignment horizontal="left" vertical="center"/>
    </xf>
    <xf numFmtId="178" fontId="8" fillId="0" borderId="22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1" fillId="33" borderId="10" xfId="0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 wrapText="1"/>
    </xf>
    <xf numFmtId="0" fontId="81" fillId="0" borderId="31" xfId="0" applyFont="1" applyBorder="1" applyAlignment="1">
      <alignment vertical="center"/>
    </xf>
    <xf numFmtId="0" fontId="81" fillId="0" borderId="15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2" fillId="0" borderId="14" xfId="0" applyFont="1" applyBorder="1" applyAlignment="1">
      <alignment vertical="center"/>
    </xf>
    <xf numFmtId="0" fontId="82" fillId="0" borderId="18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1" fillId="0" borderId="14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2" fillId="0" borderId="20" xfId="0" applyFont="1" applyBorder="1" applyAlignment="1">
      <alignment vertical="center"/>
    </xf>
    <xf numFmtId="0" fontId="82" fillId="0" borderId="2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84" fillId="34" borderId="0" xfId="0" applyFont="1" applyFill="1" applyBorder="1" applyAlignment="1">
      <alignment horizontal="right" vertical="center"/>
    </xf>
    <xf numFmtId="0" fontId="81" fillId="33" borderId="12" xfId="0" applyFont="1" applyFill="1" applyBorder="1" applyAlignment="1">
      <alignment horizontal="center" vertical="center"/>
    </xf>
    <xf numFmtId="49" fontId="81" fillId="33" borderId="17" xfId="0" applyNumberFormat="1" applyFont="1" applyFill="1" applyBorder="1" applyAlignment="1">
      <alignment horizontal="left" vertical="center"/>
    </xf>
    <xf numFmtId="182" fontId="8" fillId="33" borderId="18" xfId="0" applyNumberFormat="1" applyFont="1" applyFill="1" applyBorder="1" applyAlignment="1">
      <alignment horizontal="right" vertical="center"/>
    </xf>
    <xf numFmtId="49" fontId="82" fillId="33" borderId="0" xfId="0" applyNumberFormat="1" applyFont="1" applyFill="1" applyBorder="1" applyAlignment="1">
      <alignment horizontal="left" vertical="center"/>
    </xf>
    <xf numFmtId="49" fontId="82" fillId="33" borderId="2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78" fontId="5" fillId="0" borderId="18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1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right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184" fontId="23" fillId="0" borderId="13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1" fillId="0" borderId="31" xfId="0" applyFont="1" applyBorder="1" applyAlignment="1">
      <alignment horizontal="left" vertical="center"/>
    </xf>
    <xf numFmtId="0" fontId="7" fillId="0" borderId="0" xfId="52" applyFont="1">
      <alignment/>
      <protection/>
    </xf>
    <xf numFmtId="0" fontId="26" fillId="0" borderId="0" xfId="52" applyFont="1" applyBorder="1" applyAlignment="1">
      <alignment horizontal="center" vertical="center"/>
      <protection/>
    </xf>
    <xf numFmtId="178" fontId="26" fillId="0" borderId="0" xfId="52" applyNumberFormat="1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center"/>
      <protection/>
    </xf>
    <xf numFmtId="182" fontId="12" fillId="0" borderId="10" xfId="52" applyNumberFormat="1" applyFont="1" applyBorder="1" applyAlignment="1">
      <alignment horizontal="center" vertical="center" wrapText="1"/>
      <protection/>
    </xf>
    <xf numFmtId="178" fontId="12" fillId="0" borderId="13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left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1" xfId="52" applyFont="1" applyBorder="1" applyAlignment="1">
      <alignment vertical="center"/>
      <protection/>
    </xf>
    <xf numFmtId="0" fontId="28" fillId="0" borderId="10" xfId="52" applyFont="1" applyBorder="1" applyAlignment="1">
      <alignment horizontal="center" vertical="center"/>
      <protection/>
    </xf>
    <xf numFmtId="178" fontId="28" fillId="0" borderId="13" xfId="52" applyNumberFormat="1" applyFont="1" applyBorder="1" applyAlignment="1">
      <alignment horizontal="center" vertical="center"/>
      <protection/>
    </xf>
    <xf numFmtId="0" fontId="17" fillId="0" borderId="11" xfId="52" applyFont="1" applyFill="1" applyBorder="1" applyAlignment="1">
      <alignment vertical="center"/>
      <protection/>
    </xf>
    <xf numFmtId="2" fontId="28" fillId="0" borderId="10" xfId="52" applyNumberFormat="1" applyFont="1" applyBorder="1" applyAlignment="1">
      <alignment horizontal="center" vertical="center"/>
      <protection/>
    </xf>
    <xf numFmtId="0" fontId="17" fillId="0" borderId="11" xfId="52" applyFont="1" applyFill="1" applyBorder="1" applyAlignment="1">
      <alignment vertical="center" wrapText="1"/>
      <protection/>
    </xf>
    <xf numFmtId="2" fontId="28" fillId="0" borderId="16" xfId="52" applyNumberFormat="1" applyFont="1" applyBorder="1" applyAlignment="1">
      <alignment horizontal="center" vertical="center"/>
      <protection/>
    </xf>
    <xf numFmtId="178" fontId="28" fillId="0" borderId="15" xfId="52" applyNumberFormat="1" applyFont="1" applyBorder="1" applyAlignment="1">
      <alignment horizontal="center" vertical="center"/>
      <protection/>
    </xf>
    <xf numFmtId="2" fontId="28" fillId="0" borderId="10" xfId="56" applyNumberFormat="1" applyFont="1" applyBorder="1" applyAlignment="1">
      <alignment horizontal="center" vertical="center"/>
      <protection/>
    </xf>
    <xf numFmtId="178" fontId="28" fillId="0" borderId="13" xfId="51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84" fontId="31" fillId="0" borderId="17" xfId="0" applyNumberFormat="1" applyFont="1" applyBorder="1" applyAlignment="1">
      <alignment horizontal="center" vertical="center"/>
    </xf>
    <xf numFmtId="9" fontId="31" fillId="0" borderId="17" xfId="0" applyNumberFormat="1" applyFont="1" applyBorder="1" applyAlignment="1">
      <alignment horizontal="center" vertical="center"/>
    </xf>
    <xf numFmtId="18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9" fontId="31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87" fontId="31" fillId="0" borderId="0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78" fontId="8" fillId="0" borderId="3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" fillId="34" borderId="0" xfId="0" applyFont="1" applyFill="1" applyBorder="1" applyAlignment="1">
      <alignment wrapText="1"/>
    </xf>
    <xf numFmtId="182" fontId="8" fillId="33" borderId="2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80" fontId="81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81" fillId="34" borderId="31" xfId="0" applyFont="1" applyFill="1" applyBorder="1" applyAlignment="1">
      <alignment vertical="center"/>
    </xf>
    <xf numFmtId="0" fontId="81" fillId="34" borderId="14" xfId="0" applyFont="1" applyFill="1" applyBorder="1" applyAlignment="1">
      <alignment vertical="center"/>
    </xf>
    <xf numFmtId="187" fontId="17" fillId="0" borderId="0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81" fillId="0" borderId="14" xfId="49" applyNumberFormat="1" applyFont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/>
    </xf>
    <xf numFmtId="0" fontId="0" fillId="0" borderId="0" xfId="52" applyFont="1">
      <alignment/>
      <protection/>
    </xf>
    <xf numFmtId="178" fontId="28" fillId="34" borderId="13" xfId="52" applyNumberFormat="1" applyFont="1" applyFill="1" applyBorder="1" applyAlignment="1">
      <alignment horizontal="center" vertical="center"/>
      <protection/>
    </xf>
    <xf numFmtId="2" fontId="28" fillId="34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178" fontId="5" fillId="0" borderId="21" xfId="0" applyNumberFormat="1" applyFont="1" applyBorder="1" applyAlignment="1">
      <alignment horizontal="center" vertical="center"/>
    </xf>
    <xf numFmtId="182" fontId="0" fillId="0" borderId="22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78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 vertical="center" wrapText="1"/>
    </xf>
    <xf numFmtId="178" fontId="5" fillId="0" borderId="31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81" fontId="28" fillId="0" borderId="10" xfId="57" applyNumberFormat="1" applyFont="1" applyFill="1" applyBorder="1" applyAlignment="1">
      <alignment horizontal="center" vertical="center" shrinkToFit="1"/>
      <protection/>
    </xf>
    <xf numFmtId="181" fontId="28" fillId="34" borderId="10" xfId="57" applyNumberFormat="1" applyFont="1" applyFill="1" applyBorder="1" applyAlignment="1">
      <alignment horizontal="center" vertical="center" shrinkToFit="1"/>
      <protection/>
    </xf>
    <xf numFmtId="181" fontId="28" fillId="34" borderId="11" xfId="57" applyNumberFormat="1" applyFont="1" applyFill="1" applyBorder="1" applyAlignment="1">
      <alignment horizontal="center" vertical="center" shrinkToFit="1"/>
      <protection/>
    </xf>
    <xf numFmtId="2" fontId="28" fillId="0" borderId="10" xfId="57" applyNumberFormat="1" applyFont="1" applyFill="1" applyBorder="1" applyAlignment="1">
      <alignment horizontal="center" vertical="center" shrinkToFit="1"/>
      <protection/>
    </xf>
    <xf numFmtId="178" fontId="28" fillId="0" borderId="13" xfId="57" applyNumberFormat="1" applyFont="1" applyFill="1" applyBorder="1" applyAlignment="1">
      <alignment horizontal="center" vertical="center" shrinkToFit="1"/>
      <protection/>
    </xf>
    <xf numFmtId="183" fontId="28" fillId="0" borderId="10" xfId="57" applyNumberFormat="1" applyFont="1" applyFill="1" applyBorder="1" applyAlignment="1">
      <alignment horizontal="center" vertical="center" shrinkToFit="1"/>
      <protection/>
    </xf>
    <xf numFmtId="0" fontId="28" fillId="0" borderId="13" xfId="52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/>
    </xf>
    <xf numFmtId="0" fontId="3" fillId="34" borderId="0" xfId="0" applyFont="1" applyFill="1" applyAlignment="1">
      <alignment wrapText="1"/>
    </xf>
    <xf numFmtId="0" fontId="17" fillId="0" borderId="11" xfId="52" applyFont="1" applyBorder="1" applyAlignment="1">
      <alignment vertical="center" wrapText="1"/>
      <protection/>
    </xf>
    <xf numFmtId="0" fontId="64" fillId="0" borderId="10" xfId="0" applyFont="1" applyFill="1" applyBorder="1" applyAlignment="1">
      <alignment horizontal="center" vertical="center"/>
    </xf>
    <xf numFmtId="181" fontId="38" fillId="0" borderId="10" xfId="0" applyNumberFormat="1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center" vertical="center" wrapText="1"/>
    </xf>
    <xf numFmtId="178" fontId="38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180" fontId="39" fillId="0" borderId="10" xfId="57" applyNumberFormat="1" applyFont="1" applyFill="1" applyBorder="1" applyAlignment="1">
      <alignment horizontal="center" vertical="center"/>
      <protection/>
    </xf>
    <xf numFmtId="180" fontId="39" fillId="0" borderId="13" xfId="57" applyNumberFormat="1" applyFont="1" applyFill="1" applyBorder="1" applyAlignment="1">
      <alignment horizontal="center" vertical="center"/>
      <protection/>
    </xf>
    <xf numFmtId="181" fontId="88" fillId="0" borderId="10" xfId="0" applyNumberFormat="1" applyFont="1" applyBorder="1" applyAlignment="1">
      <alignment horizontal="center" vertical="center" wrapText="1"/>
    </xf>
    <xf numFmtId="178" fontId="88" fillId="0" borderId="10" xfId="0" applyNumberFormat="1" applyFont="1" applyFill="1" applyBorder="1" applyAlignment="1">
      <alignment horizontal="center" vertical="center" wrapText="1"/>
    </xf>
    <xf numFmtId="178" fontId="88" fillId="0" borderId="30" xfId="0" applyNumberFormat="1" applyFont="1" applyFill="1" applyBorder="1" applyAlignment="1">
      <alignment horizontal="center" vertical="center" wrapText="1"/>
    </xf>
    <xf numFmtId="178" fontId="88" fillId="0" borderId="13" xfId="0" applyNumberFormat="1" applyFont="1" applyFill="1" applyBorder="1" applyAlignment="1">
      <alignment horizontal="center" vertical="center" wrapText="1"/>
    </xf>
    <xf numFmtId="0" fontId="17" fillId="34" borderId="11" xfId="52" applyFont="1" applyFill="1" applyBorder="1" applyAlignment="1">
      <alignment vertical="center"/>
      <protection/>
    </xf>
    <xf numFmtId="0" fontId="17" fillId="34" borderId="10" xfId="52" applyFont="1" applyFill="1" applyBorder="1" applyAlignment="1">
      <alignment horizontal="center" vertical="center"/>
      <protection/>
    </xf>
    <xf numFmtId="178" fontId="28" fillId="34" borderId="13" xfId="57" applyNumberFormat="1" applyFont="1" applyFill="1" applyBorder="1" applyAlignment="1">
      <alignment horizontal="center" vertical="center" shrinkToFit="1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52" applyFont="1" applyFill="1" applyBorder="1" applyAlignment="1">
      <alignment horizontal="center" vertical="center"/>
      <protection/>
    </xf>
    <xf numFmtId="2" fontId="27" fillId="0" borderId="15" xfId="52" applyNumberFormat="1" applyFont="1" applyBorder="1" applyAlignment="1">
      <alignment horizontal="center" vertical="center"/>
      <protection/>
    </xf>
    <xf numFmtId="2" fontId="28" fillId="0" borderId="17" xfId="52" applyNumberFormat="1" applyFont="1" applyBorder="1" applyAlignment="1">
      <alignment horizontal="center" vertical="center"/>
      <protection/>
    </xf>
    <xf numFmtId="2" fontId="28" fillId="0" borderId="18" xfId="52" applyNumberFormat="1" applyFont="1" applyBorder="1" applyAlignment="1">
      <alignment horizontal="center" vertical="center"/>
      <protection/>
    </xf>
    <xf numFmtId="2" fontId="28" fillId="0" borderId="0" xfId="52" applyNumberFormat="1" applyFont="1" applyBorder="1" applyAlignment="1">
      <alignment horizontal="center" vertical="center"/>
      <protection/>
    </xf>
    <xf numFmtId="2" fontId="28" fillId="0" borderId="21" xfId="52" applyNumberFormat="1" applyFont="1" applyBorder="1" applyAlignment="1">
      <alignment horizontal="center" vertical="center"/>
      <protection/>
    </xf>
    <xf numFmtId="2" fontId="28" fillId="0" borderId="22" xfId="52" applyNumberFormat="1" applyFont="1" applyBorder="1" applyAlignment="1">
      <alignment horizontal="center" vertical="center"/>
      <protection/>
    </xf>
    <xf numFmtId="1" fontId="27" fillId="0" borderId="15" xfId="52" applyNumberFormat="1" applyFont="1" applyBorder="1" applyAlignment="1">
      <alignment horizontal="center" vertical="center"/>
      <protection/>
    </xf>
    <xf numFmtId="1" fontId="28" fillId="0" borderId="17" xfId="52" applyNumberFormat="1" applyFont="1" applyBorder="1" applyAlignment="1">
      <alignment horizontal="center" vertical="center"/>
      <protection/>
    </xf>
    <xf numFmtId="1" fontId="28" fillId="0" borderId="18" xfId="52" applyNumberFormat="1" applyFont="1" applyBorder="1" applyAlignment="1">
      <alignment horizontal="center" vertical="center"/>
      <protection/>
    </xf>
    <xf numFmtId="1" fontId="28" fillId="0" borderId="0" xfId="52" applyNumberFormat="1" applyFont="1" applyBorder="1" applyAlignment="1">
      <alignment horizontal="center" vertical="center"/>
      <protection/>
    </xf>
    <xf numFmtId="1" fontId="28" fillId="0" borderId="21" xfId="52" applyNumberFormat="1" applyFont="1" applyBorder="1" applyAlignment="1">
      <alignment horizontal="center" vertical="center"/>
      <protection/>
    </xf>
    <xf numFmtId="1" fontId="28" fillId="0" borderId="22" xfId="52" applyNumberFormat="1" applyFont="1" applyBorder="1" applyAlignment="1">
      <alignment horizontal="center" vertical="center"/>
      <protection/>
    </xf>
    <xf numFmtId="0" fontId="85" fillId="11" borderId="0" xfId="0" applyFont="1" applyFill="1" applyAlignment="1">
      <alignment horizontal="center"/>
    </xf>
    <xf numFmtId="0" fontId="85" fillId="11" borderId="0" xfId="0" applyFont="1" applyFill="1" applyBorder="1" applyAlignment="1">
      <alignment horizontal="center" vertical="center" wrapText="1"/>
    </xf>
    <xf numFmtId="0" fontId="85" fillId="11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9" fillId="11" borderId="0" xfId="0" applyFont="1" applyFill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0" fillId="17" borderId="0" xfId="0" applyFont="1" applyFill="1" applyAlignment="1">
      <alignment horizontal="center"/>
    </xf>
    <xf numFmtId="0" fontId="90" fillId="11" borderId="0" xfId="0" applyFont="1" applyFill="1" applyAlignment="1">
      <alignment horizontal="center" vertical="center"/>
    </xf>
    <xf numFmtId="0" fontId="90" fillId="11" borderId="0" xfId="49" applyFont="1" applyFill="1" applyBorder="1" applyAlignment="1" applyProtection="1">
      <alignment horizontal="center" vertical="center"/>
      <protection locked="0"/>
    </xf>
    <xf numFmtId="0" fontId="91" fillId="11" borderId="0" xfId="49" applyFont="1" applyFill="1" applyBorder="1" applyAlignment="1" applyProtection="1">
      <alignment horizontal="center" vertical="center"/>
      <protection locked="0"/>
    </xf>
    <xf numFmtId="0" fontId="82" fillId="0" borderId="0" xfId="49" applyFont="1" applyBorder="1" applyAlignment="1" applyProtection="1">
      <alignment/>
      <protection locked="0"/>
    </xf>
    <xf numFmtId="0" fontId="13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0" fillId="11" borderId="0" xfId="0" applyFont="1" applyFill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0" fontId="92" fillId="11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4" fillId="33" borderId="22" xfId="0" applyFont="1" applyFill="1" applyBorder="1" applyAlignment="1">
      <alignment horizontal="right" vertical="center"/>
    </xf>
    <xf numFmtId="0" fontId="93" fillId="34" borderId="10" xfId="0" applyFont="1" applyFill="1" applyBorder="1" applyAlignment="1">
      <alignment horizontal="center" vertical="center" wrapText="1"/>
    </xf>
    <xf numFmtId="0" fontId="93" fillId="34" borderId="13" xfId="0" applyFont="1" applyFill="1" applyBorder="1" applyAlignment="1">
      <alignment horizontal="center" vertical="center" wrapText="1"/>
    </xf>
    <xf numFmtId="0" fontId="93" fillId="34" borderId="15" xfId="0" applyFont="1" applyFill="1" applyBorder="1" applyAlignment="1">
      <alignment horizontal="center" vertical="center" wrapText="1"/>
    </xf>
    <xf numFmtId="0" fontId="93" fillId="34" borderId="31" xfId="0" applyFont="1" applyFill="1" applyBorder="1" applyAlignment="1">
      <alignment horizontal="center" vertical="center" wrapText="1"/>
    </xf>
    <xf numFmtId="0" fontId="93" fillId="34" borderId="21" xfId="0" applyFont="1" applyFill="1" applyBorder="1" applyAlignment="1">
      <alignment horizontal="center" vertical="center" wrapText="1"/>
    </xf>
    <xf numFmtId="0" fontId="93" fillId="34" borderId="20" xfId="0" applyFont="1" applyFill="1" applyBorder="1" applyAlignment="1">
      <alignment horizontal="center" vertical="center" wrapText="1"/>
    </xf>
    <xf numFmtId="178" fontId="93" fillId="34" borderId="15" xfId="0" applyNumberFormat="1" applyFont="1" applyFill="1" applyBorder="1" applyAlignment="1">
      <alignment horizontal="center" vertical="center" wrapText="1"/>
    </xf>
    <xf numFmtId="178" fontId="93" fillId="34" borderId="17" xfId="0" applyNumberFormat="1" applyFont="1" applyFill="1" applyBorder="1" applyAlignment="1">
      <alignment horizontal="center" vertical="center" wrapText="1"/>
    </xf>
    <xf numFmtId="178" fontId="93" fillId="34" borderId="31" xfId="0" applyNumberFormat="1" applyFont="1" applyFill="1" applyBorder="1" applyAlignment="1">
      <alignment horizontal="center" vertical="center" wrapText="1"/>
    </xf>
    <xf numFmtId="178" fontId="93" fillId="34" borderId="21" xfId="0" applyNumberFormat="1" applyFont="1" applyFill="1" applyBorder="1" applyAlignment="1">
      <alignment horizontal="center" vertical="center" wrapText="1"/>
    </xf>
    <xf numFmtId="178" fontId="93" fillId="34" borderId="22" xfId="0" applyNumberFormat="1" applyFont="1" applyFill="1" applyBorder="1" applyAlignment="1">
      <alignment horizontal="center" vertical="center" wrapText="1"/>
    </xf>
    <xf numFmtId="178" fontId="93" fillId="34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94" fillId="17" borderId="22" xfId="0" applyFont="1" applyFill="1" applyBorder="1" applyAlignment="1">
      <alignment horizontal="center" vertical="center"/>
    </xf>
    <xf numFmtId="178" fontId="41" fillId="34" borderId="12" xfId="0" applyNumberFormat="1" applyFont="1" applyFill="1" applyBorder="1" applyAlignment="1">
      <alignment horizontal="center" vertical="center" wrapText="1"/>
    </xf>
    <xf numFmtId="178" fontId="41" fillId="34" borderId="11" xfId="0" applyNumberFormat="1" applyFont="1" applyFill="1" applyBorder="1" applyAlignment="1">
      <alignment horizontal="center" vertical="center" wrapText="1"/>
    </xf>
    <xf numFmtId="0" fontId="9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8" fontId="93" fillId="34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7719;&#24635;&#34920;&#65288;&#32508;&#30740;&#23460;&#65289;(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1&#24180;10&#26376;31&#26085;&#20840;&#24066;&#24066;&#22330;&#20027;&#20307;&#21457;&#23637;&#24773;&#20917;&#19968;&#35272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1103;&#26412;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381;&#21153;&#1999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1459058.6773</v>
          </cell>
          <cell r="E7">
            <v>12.57</v>
          </cell>
          <cell r="F7">
            <v>758426.2662</v>
          </cell>
          <cell r="H7">
            <v>11.02</v>
          </cell>
        </row>
        <row r="8">
          <cell r="C8">
            <v>95782.6916</v>
          </cell>
          <cell r="E8">
            <v>115.06724526827</v>
          </cell>
          <cell r="F8">
            <v>95782.6916</v>
          </cell>
          <cell r="H8">
            <v>115.06724526827</v>
          </cell>
        </row>
        <row r="9">
          <cell r="C9">
            <v>566452.8761</v>
          </cell>
          <cell r="E9">
            <v>0.219876231959858</v>
          </cell>
          <cell r="F9">
            <v>337390.3027</v>
          </cell>
          <cell r="H9">
            <v>-8.43786192678178</v>
          </cell>
        </row>
        <row r="10">
          <cell r="C10">
            <v>51454.6716</v>
          </cell>
          <cell r="E10">
            <v>1.55928735964634</v>
          </cell>
          <cell r="F10">
            <v>33186.1643</v>
          </cell>
          <cell r="H10">
            <v>9.14834640235184</v>
          </cell>
        </row>
        <row r="11">
          <cell r="C11">
            <v>31539.9709</v>
          </cell>
          <cell r="E11">
            <v>8.5367053771064</v>
          </cell>
          <cell r="F11">
            <v>8019.8378</v>
          </cell>
          <cell r="H11">
            <v>9.15409972920389</v>
          </cell>
        </row>
        <row r="12">
          <cell r="C12">
            <v>103301.4722</v>
          </cell>
          <cell r="E12">
            <v>11.2346183989817</v>
          </cell>
          <cell r="F12">
            <v>47815.5739</v>
          </cell>
          <cell r="H12">
            <v>9.44399895382728</v>
          </cell>
        </row>
        <row r="13">
          <cell r="C13">
            <v>77518.126</v>
          </cell>
          <cell r="E13">
            <v>9.93592224478776</v>
          </cell>
          <cell r="F13">
            <v>20573.4435</v>
          </cell>
          <cell r="H13">
            <v>11.8145100474283</v>
          </cell>
        </row>
        <row r="14">
          <cell r="C14">
            <v>102631.3204</v>
          </cell>
          <cell r="E14">
            <v>14.0853604141883</v>
          </cell>
          <cell r="F14">
            <v>25064.8245</v>
          </cell>
          <cell r="H14">
            <v>18.8700082410002</v>
          </cell>
        </row>
        <row r="15">
          <cell r="C15">
            <v>167465.7881</v>
          </cell>
          <cell r="E15">
            <v>15.0208136932089</v>
          </cell>
          <cell r="F15">
            <v>66457.4338</v>
          </cell>
          <cell r="H15">
            <v>18.8023427675504</v>
          </cell>
        </row>
        <row r="16">
          <cell r="C16">
            <v>120901.2866</v>
          </cell>
          <cell r="E16">
            <v>18.400903309562</v>
          </cell>
          <cell r="F16">
            <v>48631.2554</v>
          </cell>
          <cell r="H16">
            <v>27.7986757834131</v>
          </cell>
        </row>
        <row r="17">
          <cell r="C17">
            <v>92085.526</v>
          </cell>
          <cell r="E17">
            <v>3.96098283114243</v>
          </cell>
          <cell r="F17">
            <v>49069.8744</v>
          </cell>
          <cell r="H17">
            <v>-0.451055656366728</v>
          </cell>
        </row>
        <row r="18">
          <cell r="C18">
            <v>15992.0118</v>
          </cell>
          <cell r="E18">
            <v>11.364379775653</v>
          </cell>
          <cell r="F18">
            <v>5210.2704</v>
          </cell>
          <cell r="H18">
            <v>24.8930799329122</v>
          </cell>
        </row>
        <row r="19">
          <cell r="C19">
            <v>33932.936</v>
          </cell>
          <cell r="F19">
            <v>21224.5939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083201_1"/>
      <sheetName val="T083302_1"/>
      <sheetName val="T083302_2"/>
      <sheetName val="T101635_1"/>
    </sheetNames>
    <sheetDataSet>
      <sheetData sheetId="3">
        <row r="6">
          <cell r="E6">
            <v>22.6</v>
          </cell>
        </row>
        <row r="7">
          <cell r="E7">
            <v>28.9</v>
          </cell>
        </row>
        <row r="8">
          <cell r="E8">
            <v>55.5</v>
          </cell>
        </row>
        <row r="9">
          <cell r="E9">
            <v>-22.6</v>
          </cell>
        </row>
        <row r="10">
          <cell r="E10">
            <v>9.6</v>
          </cell>
        </row>
        <row r="11">
          <cell r="E11">
            <v>2.2</v>
          </cell>
        </row>
        <row r="12">
          <cell r="E12">
            <v>25.5</v>
          </cell>
        </row>
        <row r="13">
          <cell r="E13">
            <v>5.3</v>
          </cell>
        </row>
        <row r="14">
          <cell r="E14">
            <v>28.3</v>
          </cell>
        </row>
        <row r="15">
          <cell r="E15">
            <v>26.5</v>
          </cell>
        </row>
        <row r="16">
          <cell r="E16">
            <v>65.5</v>
          </cell>
        </row>
        <row r="17">
          <cell r="E17">
            <v>13.9</v>
          </cell>
        </row>
        <row r="18">
          <cell r="E18">
            <v>44.5</v>
          </cell>
        </row>
        <row r="20">
          <cell r="E20">
            <v>20.1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10月"/>
    </sheetNames>
    <sheetDataSet>
      <sheetData sheetId="0">
        <row r="5">
          <cell r="C5">
            <v>1919287</v>
          </cell>
          <cell r="E5">
            <v>5.26</v>
          </cell>
        </row>
        <row r="6">
          <cell r="C6">
            <v>1551529</v>
          </cell>
          <cell r="E6">
            <v>2.64</v>
          </cell>
        </row>
        <row r="7">
          <cell r="C7">
            <v>220149</v>
          </cell>
          <cell r="E7">
            <v>13.48</v>
          </cell>
        </row>
        <row r="8">
          <cell r="C8">
            <v>4611736</v>
          </cell>
          <cell r="E8">
            <v>-2.09</v>
          </cell>
        </row>
        <row r="9">
          <cell r="C9">
            <v>4085837</v>
          </cell>
          <cell r="E9">
            <v>-6.11</v>
          </cell>
        </row>
        <row r="10">
          <cell r="C10">
            <v>2700498</v>
          </cell>
          <cell r="E10">
            <v>-3.18</v>
          </cell>
        </row>
        <row r="11">
          <cell r="C11">
            <v>2317146</v>
          </cell>
          <cell r="E11">
            <v>-9.41</v>
          </cell>
        </row>
        <row r="12">
          <cell r="C12">
            <v>27784948</v>
          </cell>
          <cell r="E12">
            <v>9.33</v>
          </cell>
        </row>
        <row r="13">
          <cell r="C13">
            <v>21283367</v>
          </cell>
          <cell r="E13">
            <v>9.14</v>
          </cell>
        </row>
        <row r="14">
          <cell r="C14">
            <v>5168215</v>
          </cell>
          <cell r="E14">
            <v>8.59</v>
          </cell>
        </row>
        <row r="15">
          <cell r="C15">
            <v>4040735</v>
          </cell>
          <cell r="E15">
            <v>10.19</v>
          </cell>
        </row>
        <row r="16">
          <cell r="C16">
            <v>1473378</v>
          </cell>
          <cell r="E16">
            <v>-7.65</v>
          </cell>
        </row>
        <row r="17">
          <cell r="C17">
            <v>1201905</v>
          </cell>
          <cell r="E17">
            <v>-11.67</v>
          </cell>
        </row>
        <row r="22">
          <cell r="C22">
            <v>863974</v>
          </cell>
          <cell r="E22">
            <v>-10.52</v>
          </cell>
        </row>
        <row r="23">
          <cell r="C23">
            <v>424855</v>
          </cell>
          <cell r="E23">
            <v>-18.57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82375</v>
          </cell>
        </row>
        <row r="4">
          <cell r="E4">
            <v>12410</v>
          </cell>
        </row>
        <row r="5">
          <cell r="E5">
            <v>59</v>
          </cell>
        </row>
        <row r="6">
          <cell r="E6">
            <v>69906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14710260.625838982</v>
          </cell>
          <cell r="C5">
            <v>18.1</v>
          </cell>
        </row>
        <row r="6">
          <cell r="B6">
            <v>4303917.176371344</v>
          </cell>
          <cell r="C6">
            <v>19.8</v>
          </cell>
        </row>
        <row r="7">
          <cell r="B7">
            <v>369190.2640872136</v>
          </cell>
          <cell r="C7">
            <v>19.5</v>
          </cell>
        </row>
        <row r="8">
          <cell r="B8">
            <v>521695.66885241715</v>
          </cell>
          <cell r="C8">
            <v>19.7</v>
          </cell>
        </row>
        <row r="9">
          <cell r="B9">
            <v>1253572.6534604267</v>
          </cell>
          <cell r="C9">
            <v>17.4</v>
          </cell>
        </row>
        <row r="10">
          <cell r="B10">
            <v>1185110.2146938066</v>
          </cell>
          <cell r="C10">
            <v>17.1</v>
          </cell>
        </row>
        <row r="11">
          <cell r="B11">
            <v>1156884.225150697</v>
          </cell>
          <cell r="C11">
            <v>17.6</v>
          </cell>
        </row>
        <row r="12">
          <cell r="B12">
            <v>1350521.2120723368</v>
          </cell>
          <cell r="C12">
            <v>19.4</v>
          </cell>
        </row>
        <row r="13">
          <cell r="B13">
            <v>1038378.9528452398</v>
          </cell>
          <cell r="C13">
            <v>7.3</v>
          </cell>
        </row>
        <row r="14">
          <cell r="B14">
            <v>859507.5741584372</v>
          </cell>
          <cell r="C14">
            <v>17.4</v>
          </cell>
        </row>
        <row r="15">
          <cell r="B15">
            <v>1813742.9788380424</v>
          </cell>
          <cell r="C15">
            <v>19.9</v>
          </cell>
        </row>
        <row r="16">
          <cell r="B16">
            <v>397099.8358795161</v>
          </cell>
          <cell r="C16">
            <v>20.7</v>
          </cell>
        </row>
        <row r="17">
          <cell r="B17">
            <v>172249.49918203306</v>
          </cell>
          <cell r="C17">
            <v>19.6</v>
          </cell>
        </row>
        <row r="18">
          <cell r="B18">
            <v>288390.37024747796</v>
          </cell>
          <cell r="C18">
            <v>23.7</v>
          </cell>
        </row>
        <row r="21">
          <cell r="B21">
            <v>14710260.625838982</v>
          </cell>
          <cell r="D21">
            <v>18.13129867939955</v>
          </cell>
        </row>
        <row r="23">
          <cell r="B23">
            <v>12621181.924348177</v>
          </cell>
          <cell r="D23">
            <v>18.21</v>
          </cell>
        </row>
        <row r="24">
          <cell r="B24">
            <v>2089078.7014908046</v>
          </cell>
          <cell r="D24">
            <v>17.658044287304264</v>
          </cell>
        </row>
        <row r="26">
          <cell r="B26">
            <v>12647937.605506903</v>
          </cell>
          <cell r="D26">
            <v>17.03</v>
          </cell>
        </row>
        <row r="27">
          <cell r="B27">
            <v>2062323.0203320794</v>
          </cell>
          <cell r="D27">
            <v>25.366532173406426</v>
          </cell>
        </row>
        <row r="31">
          <cell r="B31">
            <v>4012171.2</v>
          </cell>
          <cell r="C31">
            <v>22.7</v>
          </cell>
        </row>
        <row r="33">
          <cell r="B33">
            <v>505628.9</v>
          </cell>
          <cell r="C33">
            <v>36.1</v>
          </cell>
        </row>
        <row r="34">
          <cell r="B34">
            <v>44338.2</v>
          </cell>
          <cell r="C34">
            <v>35.3</v>
          </cell>
        </row>
        <row r="35">
          <cell r="B35">
            <v>77591</v>
          </cell>
          <cell r="C35">
            <v>37.2</v>
          </cell>
        </row>
        <row r="36">
          <cell r="B36">
            <v>244451.7</v>
          </cell>
          <cell r="C36">
            <v>-5.3</v>
          </cell>
        </row>
        <row r="37">
          <cell r="B37">
            <v>21005.1</v>
          </cell>
          <cell r="C37">
            <v>30.4</v>
          </cell>
        </row>
        <row r="38">
          <cell r="B38">
            <v>79802.4</v>
          </cell>
          <cell r="C38">
            <v>36.2</v>
          </cell>
        </row>
        <row r="39">
          <cell r="B39">
            <v>165743.9</v>
          </cell>
          <cell r="C39">
            <v>25.4</v>
          </cell>
        </row>
        <row r="40">
          <cell r="B40">
            <v>69899.1</v>
          </cell>
          <cell r="C40">
            <v>-8.7</v>
          </cell>
        </row>
        <row r="41">
          <cell r="B41">
            <v>24016.5</v>
          </cell>
          <cell r="C41">
            <v>25.2</v>
          </cell>
        </row>
        <row r="42">
          <cell r="B42">
            <v>8662.7</v>
          </cell>
          <cell r="C42">
            <v>24.7</v>
          </cell>
        </row>
        <row r="43">
          <cell r="B43">
            <v>1013</v>
          </cell>
          <cell r="C43">
            <v>26.8</v>
          </cell>
        </row>
        <row r="44">
          <cell r="B44">
            <v>219053.8</v>
          </cell>
          <cell r="C44">
            <v>20.6</v>
          </cell>
        </row>
        <row r="45">
          <cell r="B45">
            <v>195919</v>
          </cell>
          <cell r="C45">
            <v>15.4</v>
          </cell>
        </row>
        <row r="46">
          <cell r="B46">
            <v>72959.2</v>
          </cell>
          <cell r="C46">
            <v>33.5</v>
          </cell>
        </row>
        <row r="47">
          <cell r="B47">
            <v>58441</v>
          </cell>
          <cell r="C47">
            <v>19</v>
          </cell>
        </row>
        <row r="48">
          <cell r="B48">
            <v>51470</v>
          </cell>
          <cell r="C48">
            <v>21.9</v>
          </cell>
        </row>
        <row r="49">
          <cell r="B49">
            <v>14099.1</v>
          </cell>
          <cell r="C49">
            <v>-53</v>
          </cell>
        </row>
        <row r="50">
          <cell r="B50">
            <v>837374</v>
          </cell>
          <cell r="C50">
            <v>26.1</v>
          </cell>
        </row>
        <row r="51">
          <cell r="B51">
            <v>146959.4</v>
          </cell>
          <cell r="C51">
            <v>7.2</v>
          </cell>
        </row>
        <row r="52">
          <cell r="B52">
            <v>57914.1</v>
          </cell>
          <cell r="C52">
            <v>8.5</v>
          </cell>
        </row>
        <row r="53">
          <cell r="B53">
            <v>1019633</v>
          </cell>
          <cell r="C53">
            <v>31.5</v>
          </cell>
        </row>
        <row r="54">
          <cell r="B54">
            <v>11720.1</v>
          </cell>
          <cell r="C54">
            <v>-26.1</v>
          </cell>
        </row>
        <row r="55">
          <cell r="B55">
            <v>84476</v>
          </cell>
          <cell r="C55">
            <v>24.9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1363630</v>
          </cell>
          <cell r="C3">
            <v>22.393056527904932</v>
          </cell>
          <cell r="D3">
            <v>861567</v>
          </cell>
          <cell r="E3">
            <v>19.048816582355627</v>
          </cell>
        </row>
        <row r="7">
          <cell r="B7">
            <v>12091</v>
          </cell>
          <cell r="C7">
            <v>20.765081901717934</v>
          </cell>
          <cell r="D7">
            <v>8771</v>
          </cell>
          <cell r="E7">
            <v>44.71209371390859</v>
          </cell>
        </row>
        <row r="8">
          <cell r="B8">
            <v>66138</v>
          </cell>
          <cell r="C8">
            <v>-6.465846414934234</v>
          </cell>
          <cell r="D8">
            <v>63166</v>
          </cell>
          <cell r="E8">
            <v>13.485447358965146</v>
          </cell>
        </row>
        <row r="9">
          <cell r="B9">
            <v>16761</v>
          </cell>
          <cell r="C9">
            <v>10.52423343224531</v>
          </cell>
          <cell r="D9">
            <v>13678</v>
          </cell>
          <cell r="E9">
            <v>-6.7811626797519295</v>
          </cell>
        </row>
        <row r="10">
          <cell r="B10">
            <v>48658</v>
          </cell>
          <cell r="C10">
            <v>52.40392144579823</v>
          </cell>
          <cell r="D10">
            <v>43431</v>
          </cell>
          <cell r="E10">
            <v>53.607554643842406</v>
          </cell>
        </row>
        <row r="11">
          <cell r="B11">
            <v>82847</v>
          </cell>
          <cell r="C11">
            <v>20.43640698367473</v>
          </cell>
          <cell r="D11">
            <v>62296</v>
          </cell>
          <cell r="E11">
            <v>5.69571930300819</v>
          </cell>
        </row>
        <row r="12">
          <cell r="B12">
            <v>36968</v>
          </cell>
          <cell r="C12">
            <v>34.66904666496666</v>
          </cell>
          <cell r="D12">
            <v>30446</v>
          </cell>
          <cell r="E12">
            <v>22.189669703415333</v>
          </cell>
        </row>
        <row r="13">
          <cell r="B13">
            <v>26359</v>
          </cell>
          <cell r="C13">
            <v>26.84793070259866</v>
          </cell>
          <cell r="D13">
            <v>18094</v>
          </cell>
          <cell r="E13">
            <v>34.89897860284799</v>
          </cell>
        </row>
        <row r="15">
          <cell r="B15">
            <v>112625</v>
          </cell>
          <cell r="C15">
            <v>53.84037481730388</v>
          </cell>
          <cell r="D15">
            <v>86171</v>
          </cell>
          <cell r="E15">
            <v>67.22167239137607</v>
          </cell>
        </row>
        <row r="16">
          <cell r="B16">
            <v>119688</v>
          </cell>
          <cell r="C16">
            <v>18.88198017441745</v>
          </cell>
          <cell r="D16">
            <v>84113</v>
          </cell>
          <cell r="E16">
            <v>12.06251082481782</v>
          </cell>
        </row>
        <row r="17">
          <cell r="B17">
            <v>234441</v>
          </cell>
          <cell r="C17">
            <v>36.488594948942165</v>
          </cell>
          <cell r="D17">
            <v>74330</v>
          </cell>
          <cell r="E17">
            <v>9.173961576875627</v>
          </cell>
        </row>
        <row r="18">
          <cell r="B18">
            <v>67534</v>
          </cell>
          <cell r="C18">
            <v>20.730094032679048</v>
          </cell>
          <cell r="D18">
            <v>45334</v>
          </cell>
          <cell r="E18">
            <v>5.540811100246785</v>
          </cell>
        </row>
        <row r="19">
          <cell r="B19">
            <v>56950</v>
          </cell>
          <cell r="C19">
            <v>20.815477958335094</v>
          </cell>
          <cell r="D19">
            <v>39959</v>
          </cell>
          <cell r="E19">
            <v>23.627869562527067</v>
          </cell>
        </row>
        <row r="20">
          <cell r="B20">
            <v>64389</v>
          </cell>
          <cell r="C20">
            <v>13.106028667790895</v>
          </cell>
          <cell r="D20">
            <v>47565</v>
          </cell>
          <cell r="E20">
            <v>15.423815186003068</v>
          </cell>
        </row>
      </sheetData>
      <sheetData sheetId="2">
        <row r="6">
          <cell r="B6">
            <v>327739</v>
          </cell>
          <cell r="C6">
            <v>3014806</v>
          </cell>
          <cell r="E6">
            <v>12.606670404278358</v>
          </cell>
        </row>
        <row r="7">
          <cell r="B7">
            <v>302503</v>
          </cell>
          <cell r="C7">
            <v>2499756</v>
          </cell>
          <cell r="E7">
            <v>9.958458038395964</v>
          </cell>
        </row>
        <row r="8">
          <cell r="B8">
            <v>25236</v>
          </cell>
          <cell r="C8">
            <v>515050</v>
          </cell>
          <cell r="E8">
            <v>27.511295413752553</v>
          </cell>
        </row>
        <row r="9">
          <cell r="B9">
            <v>117307</v>
          </cell>
          <cell r="C9">
            <v>1363630</v>
          </cell>
          <cell r="E9">
            <v>22.393056527904932</v>
          </cell>
        </row>
        <row r="10">
          <cell r="B10">
            <v>93627</v>
          </cell>
          <cell r="C10">
            <v>861567</v>
          </cell>
          <cell r="E10">
            <v>19.048816582355617</v>
          </cell>
        </row>
        <row r="11">
          <cell r="B11">
            <v>187778</v>
          </cell>
          <cell r="C11">
            <v>1478085</v>
          </cell>
          <cell r="E11">
            <v>4.079645220075648</v>
          </cell>
        </row>
        <row r="12">
          <cell r="B12">
            <v>181150</v>
          </cell>
          <cell r="C12">
            <v>4248972</v>
          </cell>
          <cell r="E12">
            <v>4.4532430376747065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32975777.224636</v>
          </cell>
          <cell r="D6">
            <v>30671176.965168</v>
          </cell>
          <cell r="F6">
            <v>8.249007002402607</v>
          </cell>
        </row>
        <row r="7">
          <cell r="C7">
            <v>21331591.860996</v>
          </cell>
          <cell r="D7">
            <v>19292040.476298</v>
          </cell>
          <cell r="F7">
            <v>12.845061552520676</v>
          </cell>
        </row>
        <row r="8">
          <cell r="C8">
            <v>5514359.765036</v>
          </cell>
          <cell r="D8">
            <v>5866601.952582</v>
          </cell>
          <cell r="F8">
            <v>-4.014665325301763</v>
          </cell>
        </row>
        <row r="9">
          <cell r="C9">
            <v>1005797.98333</v>
          </cell>
          <cell r="D9">
            <v>809310.567224</v>
          </cell>
          <cell r="F9">
            <v>17.676455845501906</v>
          </cell>
        </row>
        <row r="10">
          <cell r="C10">
            <v>4672128.520104</v>
          </cell>
          <cell r="D10">
            <v>4485749.615519</v>
          </cell>
          <cell r="F10">
            <v>-1.488608646961481</v>
          </cell>
        </row>
        <row r="11">
          <cell r="C11">
            <v>442658.738504</v>
          </cell>
          <cell r="D11">
            <v>207812.273171</v>
          </cell>
          <cell r="F11">
            <v>113.40042670533975</v>
          </cell>
        </row>
        <row r="12">
          <cell r="C12">
            <v>28034488.997012</v>
          </cell>
          <cell r="D12">
            <v>24651339.974751</v>
          </cell>
          <cell r="F12">
            <v>16.546723492661243</v>
          </cell>
        </row>
        <row r="13">
          <cell r="C13">
            <v>6625405.553349</v>
          </cell>
          <cell r="D13">
            <v>5546135.535353001</v>
          </cell>
          <cell r="F13">
            <v>22.953761766282724</v>
          </cell>
        </row>
        <row r="14">
          <cell r="C14">
            <v>20808176.813993998</v>
          </cell>
          <cell r="D14">
            <v>18594682.283379003</v>
          </cell>
          <cell r="F14">
            <v>14.56732168348529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14.9</v>
          </cell>
        </row>
        <row r="7">
          <cell r="E7" t="str">
            <v>  </v>
          </cell>
        </row>
        <row r="8">
          <cell r="E8">
            <v>3.2</v>
          </cell>
        </row>
        <row r="9">
          <cell r="E9">
            <v>19</v>
          </cell>
        </row>
        <row r="10">
          <cell r="E10">
            <v>16.5</v>
          </cell>
        </row>
        <row r="11">
          <cell r="E11" t="str">
            <v>  </v>
          </cell>
        </row>
        <row r="12">
          <cell r="E12">
            <v>51.2</v>
          </cell>
        </row>
        <row r="13">
          <cell r="E13">
            <v>14.1</v>
          </cell>
        </row>
        <row r="14">
          <cell r="E14" t="str">
            <v>  </v>
          </cell>
        </row>
        <row r="15">
          <cell r="E15">
            <v>6.6</v>
          </cell>
        </row>
        <row r="16">
          <cell r="E16">
            <v>26.8</v>
          </cell>
        </row>
        <row r="17">
          <cell r="E17">
            <v>6</v>
          </cell>
        </row>
        <row r="18">
          <cell r="E18" t="str">
            <v>  </v>
          </cell>
        </row>
        <row r="19">
          <cell r="E19">
            <v>-11.2</v>
          </cell>
        </row>
        <row r="20">
          <cell r="E20">
            <v>28.2</v>
          </cell>
        </row>
        <row r="21">
          <cell r="E21">
            <v>80.1</v>
          </cell>
        </row>
        <row r="22">
          <cell r="E22">
            <v>30.6</v>
          </cell>
        </row>
        <row r="23">
          <cell r="E23">
            <v>5.9</v>
          </cell>
        </row>
        <row r="26">
          <cell r="E26">
            <v>-5</v>
          </cell>
        </row>
        <row r="27">
          <cell r="E27">
            <v>-4.1</v>
          </cell>
        </row>
        <row r="28">
          <cell r="E28">
            <v>0.6</v>
          </cell>
        </row>
        <row r="29">
          <cell r="E29">
            <v>5.3</v>
          </cell>
        </row>
        <row r="30">
          <cell r="E30" t="str">
            <v>  </v>
          </cell>
        </row>
        <row r="31">
          <cell r="E31">
            <v>0.2</v>
          </cell>
        </row>
        <row r="32">
          <cell r="E32">
            <v>330.4</v>
          </cell>
        </row>
        <row r="33">
          <cell r="E33">
            <v>70.2</v>
          </cell>
        </row>
        <row r="34">
          <cell r="E34">
            <v>-36.8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100.6</v>
          </cell>
          <cell r="C9">
            <v>101</v>
          </cell>
          <cell r="D9">
            <v>99.95949826</v>
          </cell>
        </row>
        <row r="10">
          <cell r="B10">
            <v>100.3</v>
          </cell>
          <cell r="C10">
            <v>96.7</v>
          </cell>
          <cell r="D10">
            <v>98</v>
          </cell>
        </row>
        <row r="18">
          <cell r="B18">
            <v>99.8513849</v>
          </cell>
          <cell r="C18">
            <v>100.1</v>
          </cell>
          <cell r="D18">
            <v>99.9</v>
          </cell>
        </row>
        <row r="19">
          <cell r="B19">
            <v>101.4</v>
          </cell>
          <cell r="C19">
            <v>102.2</v>
          </cell>
          <cell r="D19">
            <v>99.3</v>
          </cell>
        </row>
        <row r="20">
          <cell r="B20">
            <v>100.3</v>
          </cell>
          <cell r="C20">
            <v>100.5</v>
          </cell>
          <cell r="D20">
            <v>100.11438974</v>
          </cell>
        </row>
        <row r="21">
          <cell r="B21">
            <v>101.5</v>
          </cell>
          <cell r="C21">
            <v>108.1</v>
          </cell>
          <cell r="D21">
            <v>104.1</v>
          </cell>
        </row>
        <row r="22">
          <cell r="B22">
            <v>100.1</v>
          </cell>
          <cell r="C22">
            <v>103.1</v>
          </cell>
          <cell r="D22">
            <v>101.6</v>
          </cell>
        </row>
        <row r="23">
          <cell r="B23">
            <v>100</v>
          </cell>
          <cell r="C23">
            <v>101.2</v>
          </cell>
          <cell r="D23">
            <v>101.8</v>
          </cell>
        </row>
        <row r="24">
          <cell r="B24">
            <v>99.4</v>
          </cell>
          <cell r="C24">
            <v>98.6</v>
          </cell>
          <cell r="D24">
            <v>97.8</v>
          </cell>
        </row>
        <row r="25">
          <cell r="B25">
            <v>100.71900926</v>
          </cell>
          <cell r="C25">
            <v>101.88456016</v>
          </cell>
          <cell r="D25">
            <v>100.87143511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7.4</v>
          </cell>
        </row>
        <row r="6">
          <cell r="G6">
            <v>1.3</v>
          </cell>
        </row>
        <row r="7">
          <cell r="G7">
            <v>-5.41646623496762</v>
          </cell>
        </row>
        <row r="9">
          <cell r="G9">
            <v>12.3</v>
          </cell>
        </row>
        <row r="10">
          <cell r="G10">
            <v>8.5</v>
          </cell>
        </row>
        <row r="11">
          <cell r="G11">
            <v>8.4</v>
          </cell>
        </row>
        <row r="12">
          <cell r="G12">
            <v>8.7</v>
          </cell>
        </row>
        <row r="13">
          <cell r="G13">
            <v>10.3</v>
          </cell>
        </row>
        <row r="14">
          <cell r="G14">
            <v>8.6</v>
          </cell>
        </row>
        <row r="15">
          <cell r="G15">
            <v>-5.5</v>
          </cell>
        </row>
        <row r="16">
          <cell r="G16">
            <v>23.5</v>
          </cell>
        </row>
        <row r="17">
          <cell r="G17">
            <v>6.30712303422758</v>
          </cell>
        </row>
        <row r="18">
          <cell r="G18">
            <v>17.1</v>
          </cell>
        </row>
        <row r="19">
          <cell r="G19">
            <v>45.1</v>
          </cell>
        </row>
        <row r="22">
          <cell r="G22">
            <v>7.4</v>
          </cell>
        </row>
        <row r="23">
          <cell r="G23">
            <v>-15.33328063029561</v>
          </cell>
        </row>
        <row r="24">
          <cell r="G24">
            <v>7.685532917284732</v>
          </cell>
        </row>
        <row r="25">
          <cell r="G25">
            <v>22.016216227910924</v>
          </cell>
        </row>
        <row r="26">
          <cell r="G26">
            <v>-22.170097499280182</v>
          </cell>
        </row>
        <row r="27">
          <cell r="G27">
            <v>1.4978949559650623</v>
          </cell>
        </row>
        <row r="28">
          <cell r="G28">
            <v>8.358317915633506</v>
          </cell>
        </row>
        <row r="29">
          <cell r="G29">
            <v>-3.72682940814133</v>
          </cell>
        </row>
        <row r="30">
          <cell r="G30">
            <v>9.953344298649869</v>
          </cell>
        </row>
        <row r="31">
          <cell r="G31">
            <v>-7.851281846056823</v>
          </cell>
        </row>
        <row r="32">
          <cell r="G32">
            <v>10.141583837521416</v>
          </cell>
        </row>
        <row r="33">
          <cell r="G33">
            <v>15.058374107906424</v>
          </cell>
        </row>
        <row r="34">
          <cell r="G34">
            <v>32.55925510852198</v>
          </cell>
        </row>
        <row r="38">
          <cell r="G38">
            <v>7.254851559508113</v>
          </cell>
        </row>
        <row r="39">
          <cell r="G39">
            <v>-1.7324692131101993</v>
          </cell>
        </row>
        <row r="40">
          <cell r="G40">
            <v>13.993593413542872</v>
          </cell>
        </row>
        <row r="41">
          <cell r="G41">
            <v>13.575642537140764</v>
          </cell>
        </row>
        <row r="42">
          <cell r="G42">
            <v>12.97334989919483</v>
          </cell>
        </row>
        <row r="43">
          <cell r="G43">
            <v>23.1</v>
          </cell>
        </row>
        <row r="44">
          <cell r="G44">
            <v>3.6</v>
          </cell>
        </row>
        <row r="45">
          <cell r="G45">
            <v>6.552335414672039</v>
          </cell>
        </row>
        <row r="46">
          <cell r="G46">
            <v>3.9827248795519354</v>
          </cell>
        </row>
        <row r="47">
          <cell r="G47">
            <v>4.848811624227145</v>
          </cell>
        </row>
        <row r="48">
          <cell r="G48">
            <v>40.02132687781832</v>
          </cell>
        </row>
        <row r="52">
          <cell r="G52">
            <v>7.1</v>
          </cell>
        </row>
        <row r="53">
          <cell r="G53">
            <v>19.819056429232205</v>
          </cell>
        </row>
        <row r="54">
          <cell r="G54">
            <v>-4.4</v>
          </cell>
        </row>
        <row r="55">
          <cell r="G55">
            <v>15.1</v>
          </cell>
        </row>
        <row r="56">
          <cell r="G56">
            <v>7.9</v>
          </cell>
        </row>
        <row r="57">
          <cell r="G57">
            <v>8.4</v>
          </cell>
        </row>
        <row r="58">
          <cell r="G58">
            <v>8.1</v>
          </cell>
        </row>
        <row r="59">
          <cell r="G59">
            <v>15.7</v>
          </cell>
        </row>
        <row r="60">
          <cell r="G60">
            <v>6.5</v>
          </cell>
        </row>
        <row r="61">
          <cell r="G61">
            <v>-16.3</v>
          </cell>
        </row>
        <row r="62">
          <cell r="G62">
            <v>46.8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、F20006 规模以上服务业企业分地区汇总表（处理地分86"/>
    </sheetNames>
    <sheetDataSet>
      <sheetData sheetId="0">
        <row r="4">
          <cell r="B4" t="str">
            <v>岳阳市</v>
          </cell>
          <cell r="C4" t="str">
            <v/>
          </cell>
          <cell r="D4">
            <v>988</v>
          </cell>
          <cell r="E4">
            <v>1970665.1</v>
          </cell>
          <cell r="F4">
            <v>1677259.2</v>
          </cell>
          <cell r="G4">
            <v>17.49</v>
          </cell>
          <cell r="H4">
            <v>8296628</v>
          </cell>
          <cell r="I4">
            <v>8515042.7</v>
          </cell>
          <cell r="J4">
            <v>-2.57</v>
          </cell>
          <cell r="K4">
            <v>4009595.6</v>
          </cell>
          <cell r="L4">
            <v>3923921.2</v>
          </cell>
          <cell r="M4">
            <v>2.18</v>
          </cell>
          <cell r="N4">
            <v>4287032.4</v>
          </cell>
          <cell r="O4">
            <v>4591703.5</v>
          </cell>
          <cell r="P4">
            <v>-6.64</v>
          </cell>
          <cell r="Q4">
            <v>2353951.6</v>
          </cell>
          <cell r="R4">
            <v>1941586.9</v>
          </cell>
          <cell r="S4">
            <v>21.24</v>
          </cell>
        </row>
        <row r="5">
          <cell r="B5" t="str">
            <v>  岳阳楼区</v>
          </cell>
          <cell r="C5" t="str">
            <v>864306020000000</v>
          </cell>
          <cell r="D5">
            <v>152</v>
          </cell>
          <cell r="E5">
            <v>246550.8</v>
          </cell>
          <cell r="F5">
            <v>231771.2</v>
          </cell>
          <cell r="G5">
            <v>6.38</v>
          </cell>
          <cell r="H5">
            <v>500937.6</v>
          </cell>
          <cell r="I5">
            <v>487053.4</v>
          </cell>
          <cell r="J5">
            <v>2.85</v>
          </cell>
          <cell r="K5">
            <v>345683.1</v>
          </cell>
          <cell r="L5">
            <v>366916.9</v>
          </cell>
          <cell r="M5">
            <v>-5.79</v>
          </cell>
          <cell r="N5">
            <v>155254.5</v>
          </cell>
          <cell r="O5">
            <v>120136.5</v>
          </cell>
          <cell r="P5">
            <v>29.23</v>
          </cell>
          <cell r="Q5">
            <v>313403.9</v>
          </cell>
          <cell r="R5">
            <v>277337.5</v>
          </cell>
          <cell r="S5">
            <v>13</v>
          </cell>
        </row>
        <row r="6">
          <cell r="B6" t="str">
            <v>  云溪区</v>
          </cell>
          <cell r="C6" t="str">
            <v>864306030000000</v>
          </cell>
          <cell r="D6">
            <v>67</v>
          </cell>
          <cell r="E6">
            <v>65309.1</v>
          </cell>
          <cell r="F6">
            <v>55333.4</v>
          </cell>
          <cell r="G6">
            <v>18.03</v>
          </cell>
          <cell r="H6">
            <v>188500.8</v>
          </cell>
          <cell r="I6">
            <v>183608.8</v>
          </cell>
          <cell r="J6">
            <v>2.66</v>
          </cell>
          <cell r="K6">
            <v>104016.5</v>
          </cell>
          <cell r="L6">
            <v>102512.8</v>
          </cell>
          <cell r="M6">
            <v>1.47</v>
          </cell>
          <cell r="N6">
            <v>84484.3</v>
          </cell>
          <cell r="O6">
            <v>81096</v>
          </cell>
          <cell r="P6">
            <v>4.18</v>
          </cell>
          <cell r="Q6">
            <v>97408.4</v>
          </cell>
          <cell r="R6">
            <v>87798.5</v>
          </cell>
          <cell r="S6">
            <v>10.95</v>
          </cell>
        </row>
        <row r="7">
          <cell r="B7" t="str">
            <v>  君山区</v>
          </cell>
          <cell r="C7" t="str">
            <v>864306110000000</v>
          </cell>
          <cell r="D7">
            <v>33</v>
          </cell>
          <cell r="E7">
            <v>62087.2</v>
          </cell>
          <cell r="F7">
            <v>61284.9</v>
          </cell>
          <cell r="G7">
            <v>1.31</v>
          </cell>
          <cell r="H7">
            <v>37682</v>
          </cell>
          <cell r="I7">
            <v>37803.6</v>
          </cell>
          <cell r="J7">
            <v>-0.32</v>
          </cell>
          <cell r="K7">
            <v>4855.9</v>
          </cell>
          <cell r="L7">
            <v>4635.1</v>
          </cell>
          <cell r="M7">
            <v>4.76</v>
          </cell>
          <cell r="N7">
            <v>32826.1</v>
          </cell>
          <cell r="O7">
            <v>33168.5</v>
          </cell>
          <cell r="P7">
            <v>-1.03</v>
          </cell>
          <cell r="Q7">
            <v>244750.6</v>
          </cell>
          <cell r="R7">
            <v>170080.3</v>
          </cell>
          <cell r="S7">
            <v>43.9</v>
          </cell>
        </row>
        <row r="8">
          <cell r="B8" t="str">
            <v>  岳阳县</v>
          </cell>
          <cell r="C8" t="str">
            <v>864306210000000</v>
          </cell>
          <cell r="D8">
            <v>79</v>
          </cell>
          <cell r="E8">
            <v>103164.8</v>
          </cell>
          <cell r="F8">
            <v>55309.5</v>
          </cell>
          <cell r="G8">
            <v>86.52</v>
          </cell>
          <cell r="H8">
            <v>151095.6</v>
          </cell>
          <cell r="I8">
            <v>121078.9</v>
          </cell>
          <cell r="J8">
            <v>24.79</v>
          </cell>
          <cell r="K8">
            <v>79352.9</v>
          </cell>
          <cell r="L8">
            <v>67236.5</v>
          </cell>
          <cell r="M8">
            <v>18.02</v>
          </cell>
          <cell r="N8">
            <v>71742.7</v>
          </cell>
          <cell r="O8">
            <v>53842.4</v>
          </cell>
          <cell r="P8">
            <v>33.25</v>
          </cell>
          <cell r="Q8">
            <v>172692.1</v>
          </cell>
          <cell r="R8">
            <v>124794.5</v>
          </cell>
          <cell r="S8">
            <v>38.38</v>
          </cell>
        </row>
        <row r="9">
          <cell r="B9" t="str">
            <v>  华容县</v>
          </cell>
          <cell r="C9" t="str">
            <v>864306230000000</v>
          </cell>
          <cell r="D9">
            <v>104</v>
          </cell>
          <cell r="E9">
            <v>30920.3</v>
          </cell>
          <cell r="F9">
            <v>14174.2</v>
          </cell>
          <cell r="G9">
            <v>118.14</v>
          </cell>
          <cell r="H9">
            <v>52046.2</v>
          </cell>
          <cell r="I9">
            <v>35675.2</v>
          </cell>
          <cell r="J9">
            <v>45.89</v>
          </cell>
          <cell r="K9">
            <v>34142.9</v>
          </cell>
          <cell r="L9">
            <v>19824.6</v>
          </cell>
          <cell r="M9">
            <v>72.22</v>
          </cell>
          <cell r="N9">
            <v>17903.3</v>
          </cell>
          <cell r="O9">
            <v>15850.6</v>
          </cell>
          <cell r="P9">
            <v>12.95</v>
          </cell>
          <cell r="Q9">
            <v>185137.5</v>
          </cell>
          <cell r="R9">
            <v>166699.6</v>
          </cell>
          <cell r="S9">
            <v>11.06</v>
          </cell>
        </row>
        <row r="10">
          <cell r="B10" t="str">
            <v>  湘阴县</v>
          </cell>
          <cell r="C10" t="str">
            <v>864306240000000</v>
          </cell>
          <cell r="D10">
            <v>79</v>
          </cell>
          <cell r="E10">
            <v>34693.8</v>
          </cell>
          <cell r="F10">
            <v>27158.3</v>
          </cell>
          <cell r="G10">
            <v>27.75</v>
          </cell>
          <cell r="H10">
            <v>200097.6</v>
          </cell>
          <cell r="I10">
            <v>194545.7</v>
          </cell>
          <cell r="J10">
            <v>2.85</v>
          </cell>
          <cell r="K10">
            <v>159777.6</v>
          </cell>
          <cell r="L10">
            <v>154538.8</v>
          </cell>
          <cell r="M10">
            <v>3.39</v>
          </cell>
          <cell r="N10">
            <v>40320</v>
          </cell>
          <cell r="O10">
            <v>40006.9</v>
          </cell>
          <cell r="P10">
            <v>0.78</v>
          </cell>
          <cell r="Q10">
            <v>84945.8</v>
          </cell>
          <cell r="R10">
            <v>73972</v>
          </cell>
          <cell r="S10">
            <v>14.84</v>
          </cell>
        </row>
        <row r="11">
          <cell r="B11" t="str">
            <v>  平江县</v>
          </cell>
          <cell r="C11" t="str">
            <v>864306260000000</v>
          </cell>
          <cell r="D11">
            <v>112</v>
          </cell>
          <cell r="E11">
            <v>89178.7</v>
          </cell>
          <cell r="F11">
            <v>89144.2</v>
          </cell>
          <cell r="G11">
            <v>0.04</v>
          </cell>
          <cell r="H11">
            <v>146171</v>
          </cell>
          <cell r="I11">
            <v>145801.8</v>
          </cell>
          <cell r="J11">
            <v>0.25</v>
          </cell>
          <cell r="K11">
            <v>53258.4</v>
          </cell>
          <cell r="L11">
            <v>42147.1</v>
          </cell>
          <cell r="M11">
            <v>26.36</v>
          </cell>
          <cell r="N11">
            <v>92912.6</v>
          </cell>
          <cell r="O11">
            <v>103654.7</v>
          </cell>
          <cell r="P11">
            <v>-10.36</v>
          </cell>
          <cell r="Q11">
            <v>168750.2</v>
          </cell>
          <cell r="R11">
            <v>128556.8</v>
          </cell>
          <cell r="S11">
            <v>31.27</v>
          </cell>
        </row>
        <row r="12">
          <cell r="B12" t="str">
            <v>  汨罗市</v>
          </cell>
          <cell r="C12" t="str">
            <v>864306810000000</v>
          </cell>
          <cell r="D12">
            <v>94</v>
          </cell>
          <cell r="E12">
            <v>119074.8</v>
          </cell>
          <cell r="F12">
            <v>74761.1</v>
          </cell>
          <cell r="G12">
            <v>59.27</v>
          </cell>
          <cell r="H12">
            <v>458043</v>
          </cell>
          <cell r="I12">
            <v>378324.8</v>
          </cell>
          <cell r="J12">
            <v>21.07</v>
          </cell>
          <cell r="K12">
            <v>381599.8</v>
          </cell>
          <cell r="L12">
            <v>300619.2</v>
          </cell>
          <cell r="M12">
            <v>26.94</v>
          </cell>
          <cell r="N12">
            <v>76443.2</v>
          </cell>
          <cell r="O12">
            <v>77705.6</v>
          </cell>
          <cell r="P12">
            <v>-1.62</v>
          </cell>
          <cell r="Q12">
            <v>64436.5</v>
          </cell>
          <cell r="R12">
            <v>42911.8</v>
          </cell>
          <cell r="S12">
            <v>50.16</v>
          </cell>
        </row>
        <row r="13">
          <cell r="B13" t="str">
            <v>  临湘市</v>
          </cell>
          <cell r="C13" t="str">
            <v>864306820000000</v>
          </cell>
          <cell r="D13">
            <v>64</v>
          </cell>
          <cell r="E13">
            <v>52005.4</v>
          </cell>
          <cell r="F13">
            <v>22359</v>
          </cell>
          <cell r="G13">
            <v>132.59</v>
          </cell>
          <cell r="H13">
            <v>178627.2</v>
          </cell>
          <cell r="I13">
            <v>516416.9</v>
          </cell>
          <cell r="J13">
            <v>-65.41</v>
          </cell>
          <cell r="K13">
            <v>135778</v>
          </cell>
          <cell r="L13">
            <v>144647.9</v>
          </cell>
          <cell r="M13">
            <v>-6.13</v>
          </cell>
          <cell r="N13">
            <v>42849.2</v>
          </cell>
          <cell r="O13">
            <v>372351</v>
          </cell>
          <cell r="P13">
            <v>-88.49</v>
          </cell>
          <cell r="Q13">
            <v>92799.4</v>
          </cell>
          <cell r="R13">
            <v>76880.5</v>
          </cell>
          <cell r="S13">
            <v>20.71</v>
          </cell>
        </row>
        <row r="14">
          <cell r="B14" t="str">
            <v>  南湖风景区</v>
          </cell>
          <cell r="C14" t="str">
            <v>864306600000000</v>
          </cell>
          <cell r="D14">
            <v>68</v>
          </cell>
          <cell r="E14">
            <v>57639.1</v>
          </cell>
          <cell r="F14">
            <v>28439.5</v>
          </cell>
          <cell r="G14">
            <v>102.67</v>
          </cell>
          <cell r="H14">
            <v>258684.3</v>
          </cell>
          <cell r="I14">
            <v>331801.3</v>
          </cell>
          <cell r="J14">
            <v>-22.04</v>
          </cell>
          <cell r="K14">
            <v>135276.7</v>
          </cell>
          <cell r="L14">
            <v>212370.1</v>
          </cell>
          <cell r="M14">
            <v>-36.3</v>
          </cell>
          <cell r="N14">
            <v>123407.6</v>
          </cell>
          <cell r="O14">
            <v>119431.2</v>
          </cell>
          <cell r="P14">
            <v>3.33</v>
          </cell>
          <cell r="Q14">
            <v>226180.4</v>
          </cell>
          <cell r="R14">
            <v>171993.7</v>
          </cell>
          <cell r="S14">
            <v>31.51</v>
          </cell>
        </row>
        <row r="15">
          <cell r="B15" t="str">
            <v>  岳阳经济技术开发区</v>
          </cell>
          <cell r="C15" t="str">
            <v>864306610000000</v>
          </cell>
          <cell r="D15">
            <v>83</v>
          </cell>
          <cell r="E15">
            <v>905535.2</v>
          </cell>
          <cell r="F15">
            <v>898742.2</v>
          </cell>
          <cell r="G15">
            <v>0.76</v>
          </cell>
          <cell r="H15">
            <v>1188491</v>
          </cell>
          <cell r="I15">
            <v>1172136.4</v>
          </cell>
          <cell r="J15">
            <v>1.4</v>
          </cell>
          <cell r="K15">
            <v>548442.3</v>
          </cell>
          <cell r="L15">
            <v>568432.1</v>
          </cell>
          <cell r="M15">
            <v>-3.52</v>
          </cell>
          <cell r="N15">
            <v>640048.7</v>
          </cell>
          <cell r="O15">
            <v>603704.3</v>
          </cell>
          <cell r="P15">
            <v>6.02</v>
          </cell>
          <cell r="Q15">
            <v>409943</v>
          </cell>
          <cell r="R15">
            <v>416383.3</v>
          </cell>
          <cell r="S15">
            <v>-1.55</v>
          </cell>
        </row>
        <row r="16">
          <cell r="B16" t="str">
            <v>  湖南城陵矶临港产业新区</v>
          </cell>
          <cell r="C16" t="str">
            <v>864306630000000</v>
          </cell>
          <cell r="D16">
            <v>34</v>
          </cell>
          <cell r="E16">
            <v>198411.7</v>
          </cell>
          <cell r="F16">
            <v>113517.9</v>
          </cell>
          <cell r="G16">
            <v>74.78</v>
          </cell>
          <cell r="H16">
            <v>4915478.7</v>
          </cell>
          <cell r="I16">
            <v>4888629.8</v>
          </cell>
          <cell r="J16">
            <v>0.55</v>
          </cell>
          <cell r="K16">
            <v>2016181.1</v>
          </cell>
          <cell r="L16">
            <v>1927731.5</v>
          </cell>
          <cell r="M16">
            <v>4.59</v>
          </cell>
          <cell r="N16">
            <v>2899297.6</v>
          </cell>
          <cell r="O16">
            <v>2960898.3</v>
          </cell>
          <cell r="P16">
            <v>-2.08</v>
          </cell>
          <cell r="Q16">
            <v>248936.9</v>
          </cell>
          <cell r="R16">
            <v>176818.1</v>
          </cell>
          <cell r="S16">
            <v>40.79</v>
          </cell>
        </row>
        <row r="17">
          <cell r="B17" t="str">
            <v>  岳阳市屈原管理区</v>
          </cell>
          <cell r="C17" t="str">
            <v>864306710000000</v>
          </cell>
          <cell r="D17">
            <v>19</v>
          </cell>
          <cell r="E17">
            <v>6094.2</v>
          </cell>
          <cell r="F17">
            <v>5263.8</v>
          </cell>
          <cell r="G17">
            <v>15.78</v>
          </cell>
          <cell r="H17">
            <v>20773</v>
          </cell>
          <cell r="I17">
            <v>22166.1</v>
          </cell>
          <cell r="J17">
            <v>-6.28</v>
          </cell>
          <cell r="K17">
            <v>11230.4</v>
          </cell>
          <cell r="L17">
            <v>12308.6</v>
          </cell>
          <cell r="M17">
            <v>-8.76</v>
          </cell>
          <cell r="N17">
            <v>9542.6</v>
          </cell>
          <cell r="O17">
            <v>9857.5</v>
          </cell>
          <cell r="P17">
            <v>-3.19</v>
          </cell>
          <cell r="Q17">
            <v>44566.9</v>
          </cell>
          <cell r="R17">
            <v>27360.3</v>
          </cell>
          <cell r="S17">
            <v>62.89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工业"/>
      <sheetName val="1-7月"/>
      <sheetName val="1-8月"/>
      <sheetName val="1-9月"/>
      <sheetName val="1-10月"/>
      <sheetName val="1-10月调整后"/>
      <sheetName val="1-11月"/>
      <sheetName val="1-12月"/>
    </sheetNames>
    <sheetDataSet>
      <sheetData sheetId="10">
        <row r="4">
          <cell r="D4">
            <v>14.9</v>
          </cell>
        </row>
        <row r="5">
          <cell r="D5">
            <v>12.1</v>
          </cell>
        </row>
        <row r="6">
          <cell r="D6">
            <v>23.1</v>
          </cell>
        </row>
        <row r="7">
          <cell r="D7">
            <v>9.8</v>
          </cell>
        </row>
        <row r="8">
          <cell r="D8">
            <v>19.2</v>
          </cell>
        </row>
        <row r="9">
          <cell r="D9">
            <v>20.8</v>
          </cell>
        </row>
        <row r="10">
          <cell r="D10">
            <v>17</v>
          </cell>
        </row>
        <row r="11">
          <cell r="D11">
            <v>22.8</v>
          </cell>
        </row>
        <row r="12">
          <cell r="D12">
            <v>14.2</v>
          </cell>
        </row>
        <row r="13">
          <cell r="D13">
            <v>14.2</v>
          </cell>
        </row>
        <row r="14">
          <cell r="D14">
            <v>16.2</v>
          </cell>
        </row>
        <row r="15">
          <cell r="D15">
            <v>10.5</v>
          </cell>
        </row>
        <row r="16">
          <cell r="D16">
            <v>16</v>
          </cell>
        </row>
        <row r="17">
          <cell r="D17">
            <v>18.6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2" sqref="C12"/>
    </sheetView>
  </sheetViews>
  <sheetFormatPr defaultColWidth="8.00390625" defaultRowHeight="14.25"/>
  <cols>
    <col min="1" max="1" width="20.875" style="183" bestFit="1" customWidth="1"/>
    <col min="2" max="2" width="8.00390625" style="183" customWidth="1"/>
    <col min="3" max="3" width="12.00390625" style="183" customWidth="1"/>
    <col min="4" max="4" width="17.625" style="183" customWidth="1"/>
    <col min="5" max="5" width="17.00390625" style="183" customWidth="1"/>
    <col min="6" max="7" width="8.00390625" style="40" customWidth="1"/>
    <col min="8" max="11" width="7.375" style="40" customWidth="1"/>
    <col min="12" max="16384" width="8.00390625" style="40" customWidth="1"/>
  </cols>
  <sheetData>
    <row r="1" spans="1:5" ht="35.25" customHeight="1">
      <c r="A1" s="268" t="s">
        <v>260</v>
      </c>
      <c r="B1" s="269"/>
      <c r="C1" s="269"/>
      <c r="D1" s="269"/>
      <c r="E1" s="269"/>
    </row>
    <row r="2" spans="1:5" ht="35.25" customHeight="1">
      <c r="A2" s="184"/>
      <c r="B2" s="184"/>
      <c r="C2" s="184"/>
      <c r="D2" s="184"/>
      <c r="E2" s="184"/>
    </row>
    <row r="3" spans="1:5" ht="35.25" customHeight="1">
      <c r="A3" s="185" t="s">
        <v>0</v>
      </c>
      <c r="B3" s="186" t="s">
        <v>1</v>
      </c>
      <c r="C3" s="199" t="s">
        <v>256</v>
      </c>
      <c r="D3" s="186" t="s">
        <v>2</v>
      </c>
      <c r="E3" s="187" t="s">
        <v>3</v>
      </c>
    </row>
    <row r="4" spans="1:5" ht="35.25" customHeight="1">
      <c r="A4" s="185" t="s">
        <v>4</v>
      </c>
      <c r="B4" s="186" t="s">
        <v>5</v>
      </c>
      <c r="C4" s="200" t="s">
        <v>261</v>
      </c>
      <c r="D4" s="188" t="s">
        <v>264</v>
      </c>
      <c r="E4" s="189" t="s">
        <v>271</v>
      </c>
    </row>
    <row r="5" spans="1:5" ht="35.25" customHeight="1">
      <c r="A5" s="185" t="s">
        <v>6</v>
      </c>
      <c r="B5" s="186" t="s">
        <v>5</v>
      </c>
      <c r="C5" s="201"/>
      <c r="D5" s="190"/>
      <c r="E5" s="190" t="s">
        <v>271</v>
      </c>
    </row>
    <row r="6" spans="1:5" ht="35.25" customHeight="1">
      <c r="A6" s="185" t="s">
        <v>7</v>
      </c>
      <c r="B6" s="186" t="s">
        <v>5</v>
      </c>
      <c r="C6" s="201"/>
      <c r="D6" s="191"/>
      <c r="E6" s="190">
        <v>0.095</v>
      </c>
    </row>
    <row r="7" spans="1:5" ht="35.25" customHeight="1">
      <c r="A7" s="185" t="s">
        <v>8</v>
      </c>
      <c r="B7" s="186" t="s">
        <v>5</v>
      </c>
      <c r="C7" s="201"/>
      <c r="D7" s="191"/>
      <c r="E7" s="190">
        <v>0.09</v>
      </c>
    </row>
    <row r="8" spans="1:5" ht="35.25" customHeight="1">
      <c r="A8" s="185" t="s">
        <v>9</v>
      </c>
      <c r="B8" s="186" t="s">
        <v>5</v>
      </c>
      <c r="C8" s="208" t="s">
        <v>270</v>
      </c>
      <c r="D8" s="191"/>
      <c r="E8" s="192"/>
    </row>
    <row r="9" spans="1:5" ht="35.25" customHeight="1">
      <c r="A9" s="185" t="s">
        <v>10</v>
      </c>
      <c r="B9" s="186" t="s">
        <v>5</v>
      </c>
      <c r="C9" s="191" t="s">
        <v>262</v>
      </c>
      <c r="D9" s="191" t="s">
        <v>262</v>
      </c>
      <c r="E9" s="191" t="s">
        <v>273</v>
      </c>
    </row>
    <row r="10" spans="1:5" ht="35.25" customHeight="1">
      <c r="A10" s="193" t="s">
        <v>11</v>
      </c>
      <c r="B10" s="186" t="s">
        <v>5</v>
      </c>
      <c r="C10" s="201"/>
      <c r="D10" s="192" t="s">
        <v>265</v>
      </c>
      <c r="E10" s="192">
        <v>0.04</v>
      </c>
    </row>
    <row r="11" spans="1:5" ht="35.25" customHeight="1">
      <c r="A11" s="185" t="s">
        <v>12</v>
      </c>
      <c r="B11" s="186" t="s">
        <v>5</v>
      </c>
      <c r="C11" s="207" t="s">
        <v>269</v>
      </c>
      <c r="D11" s="207" t="s">
        <v>269</v>
      </c>
      <c r="E11" s="213" t="s">
        <v>272</v>
      </c>
    </row>
    <row r="12" spans="1:5" ht="35.25" customHeight="1">
      <c r="A12" s="205" t="s">
        <v>266</v>
      </c>
      <c r="B12" s="206" t="s">
        <v>267</v>
      </c>
      <c r="C12" s="194" t="s">
        <v>268</v>
      </c>
      <c r="D12" s="194">
        <v>70</v>
      </c>
      <c r="E12" s="195"/>
    </row>
    <row r="13" spans="1:5" ht="35.25" customHeight="1">
      <c r="A13" s="193" t="s">
        <v>13</v>
      </c>
      <c r="B13" s="186" t="s">
        <v>5</v>
      </c>
      <c r="C13" s="201" t="s">
        <v>257</v>
      </c>
      <c r="D13" s="201" t="s">
        <v>257</v>
      </c>
      <c r="E13" s="191"/>
    </row>
    <row r="14" spans="1:5" ht="35.25" customHeight="1">
      <c r="A14" s="185" t="s">
        <v>14</v>
      </c>
      <c r="B14" s="186" t="s">
        <v>5</v>
      </c>
      <c r="C14" s="202" t="s">
        <v>263</v>
      </c>
      <c r="D14" s="196"/>
      <c r="E14" s="214" t="s">
        <v>274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J19" sqref="J19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07" t="s">
        <v>162</v>
      </c>
      <c r="B1" s="307"/>
      <c r="C1" s="307"/>
    </row>
    <row r="2" spans="1:3" ht="6.75" customHeight="1">
      <c r="A2" s="68"/>
      <c r="B2" s="68"/>
      <c r="C2" s="68"/>
    </row>
    <row r="3" spans="1:3" ht="15.75" customHeight="1">
      <c r="A3" s="69"/>
      <c r="B3" s="308"/>
      <c r="C3" s="308"/>
    </row>
    <row r="4" spans="1:3" ht="32.25" customHeight="1">
      <c r="A4" s="70" t="s">
        <v>52</v>
      </c>
      <c r="B4" s="71" t="s">
        <v>163</v>
      </c>
      <c r="C4" s="72" t="s">
        <v>18</v>
      </c>
    </row>
    <row r="5" spans="1:3" ht="17.25">
      <c r="A5" s="73" t="s">
        <v>164</v>
      </c>
      <c r="B5" s="74">
        <f>'[2]Sheet1'!$B31/10000</f>
        <v>401.21712</v>
      </c>
      <c r="C5" s="75">
        <f>ROUND('[2]Sheet1'!$C$31,1)</f>
        <v>22.7</v>
      </c>
    </row>
    <row r="6" spans="1:3" ht="21" customHeight="1">
      <c r="A6" s="73" t="s">
        <v>165</v>
      </c>
      <c r="B6" s="76">
        <f>'[2]Sheet1'!$B33/10000</f>
        <v>50.56289</v>
      </c>
      <c r="C6" s="77">
        <f>ROUND('[2]Sheet1'!$C33,1)</f>
        <v>36.1</v>
      </c>
    </row>
    <row r="7" spans="1:3" ht="21" customHeight="1">
      <c r="A7" s="73" t="s">
        <v>166</v>
      </c>
      <c r="B7" s="76">
        <f>'[2]Sheet1'!$B34/10000</f>
        <v>4.43382</v>
      </c>
      <c r="C7" s="77">
        <f>ROUND('[2]Sheet1'!$C34,1)</f>
        <v>35.3</v>
      </c>
    </row>
    <row r="8" spans="1:3" ht="21" customHeight="1">
      <c r="A8" s="73" t="s">
        <v>167</v>
      </c>
      <c r="B8" s="76">
        <f>'[2]Sheet1'!$B35/10000</f>
        <v>7.7591</v>
      </c>
      <c r="C8" s="77">
        <f>ROUND('[2]Sheet1'!$C35,1)</f>
        <v>37.2</v>
      </c>
    </row>
    <row r="9" spans="1:3" ht="21" customHeight="1">
      <c r="A9" s="73" t="s">
        <v>168</v>
      </c>
      <c r="B9" s="76">
        <f>'[2]Sheet1'!$B36/10000</f>
        <v>24.44517</v>
      </c>
      <c r="C9" s="77">
        <f>ROUND('[2]Sheet1'!$C36,1)</f>
        <v>-5.3</v>
      </c>
    </row>
    <row r="10" spans="1:3" ht="21" customHeight="1">
      <c r="A10" s="73" t="s">
        <v>169</v>
      </c>
      <c r="B10" s="76">
        <f>'[2]Sheet1'!$B37/10000</f>
        <v>2.10051</v>
      </c>
      <c r="C10" s="77">
        <f>ROUND('[2]Sheet1'!$C37,1)</f>
        <v>30.4</v>
      </c>
    </row>
    <row r="11" spans="1:3" ht="21" customHeight="1">
      <c r="A11" s="73" t="s">
        <v>170</v>
      </c>
      <c r="B11" s="76">
        <f>'[2]Sheet1'!$B38/10000</f>
        <v>7.980239999999999</v>
      </c>
      <c r="C11" s="77">
        <f>ROUND('[2]Sheet1'!$C38,1)</f>
        <v>36.2</v>
      </c>
    </row>
    <row r="12" spans="1:3" ht="21" customHeight="1">
      <c r="A12" s="73" t="s">
        <v>171</v>
      </c>
      <c r="B12" s="76">
        <f>'[2]Sheet1'!$B39/10000</f>
        <v>16.57439</v>
      </c>
      <c r="C12" s="77">
        <f>ROUND('[2]Sheet1'!$C39,1)</f>
        <v>25.4</v>
      </c>
    </row>
    <row r="13" spans="1:3" ht="21" customHeight="1">
      <c r="A13" s="73" t="s">
        <v>172</v>
      </c>
      <c r="B13" s="76">
        <f>'[2]Sheet1'!$B40/10000</f>
        <v>6.989910000000001</v>
      </c>
      <c r="C13" s="77">
        <f>ROUND('[2]Sheet1'!$C40,1)</f>
        <v>-8.7</v>
      </c>
    </row>
    <row r="14" spans="1:3" ht="21" customHeight="1">
      <c r="A14" s="73" t="s">
        <v>173</v>
      </c>
      <c r="B14" s="76">
        <f>'[2]Sheet1'!$B41/10000</f>
        <v>2.40165</v>
      </c>
      <c r="C14" s="77">
        <f>ROUND('[2]Sheet1'!$C41,1)</f>
        <v>25.2</v>
      </c>
    </row>
    <row r="15" spans="1:3" ht="21" customHeight="1">
      <c r="A15" s="73" t="s">
        <v>174</v>
      </c>
      <c r="B15" s="76">
        <f>'[2]Sheet1'!$B42/10000</f>
        <v>0.8662700000000001</v>
      </c>
      <c r="C15" s="77">
        <f>ROUND('[2]Sheet1'!$C42,1)</f>
        <v>24.7</v>
      </c>
    </row>
    <row r="16" spans="1:3" ht="21" customHeight="1">
      <c r="A16" s="73" t="s">
        <v>175</v>
      </c>
      <c r="B16" s="76">
        <f>'[2]Sheet1'!$B43/10000</f>
        <v>0.1013</v>
      </c>
      <c r="C16" s="77">
        <f>ROUND('[2]Sheet1'!$C43,1)</f>
        <v>26.8</v>
      </c>
    </row>
    <row r="17" spans="1:3" ht="21" customHeight="1">
      <c r="A17" s="73" t="s">
        <v>176</v>
      </c>
      <c r="B17" s="76">
        <f>'[2]Sheet1'!$B44/10000</f>
        <v>21.905379999999997</v>
      </c>
      <c r="C17" s="77">
        <f>ROUND('[2]Sheet1'!$C44,1)</f>
        <v>20.6</v>
      </c>
    </row>
    <row r="18" spans="1:3" ht="21" customHeight="1">
      <c r="A18" s="73" t="s">
        <v>177</v>
      </c>
      <c r="B18" s="76">
        <f>'[2]Sheet1'!$B45/10000</f>
        <v>19.5919</v>
      </c>
      <c r="C18" s="77">
        <f>ROUND('[2]Sheet1'!$C45,1)</f>
        <v>15.4</v>
      </c>
    </row>
    <row r="19" spans="1:3" ht="21" customHeight="1">
      <c r="A19" s="73" t="s">
        <v>178</v>
      </c>
      <c r="B19" s="76">
        <f>'[2]Sheet1'!$B46/10000</f>
        <v>7.29592</v>
      </c>
      <c r="C19" s="77">
        <f>ROUND('[2]Sheet1'!$C46,1)</f>
        <v>33.5</v>
      </c>
    </row>
    <row r="20" spans="1:3" ht="21" customHeight="1">
      <c r="A20" s="73" t="s">
        <v>179</v>
      </c>
      <c r="B20" s="76">
        <f>'[2]Sheet1'!$B47/10000</f>
        <v>5.8441</v>
      </c>
      <c r="C20" s="77">
        <f>ROUND('[2]Sheet1'!$C47,1)</f>
        <v>19</v>
      </c>
    </row>
    <row r="21" spans="1:3" ht="21" customHeight="1">
      <c r="A21" s="73" t="s">
        <v>180</v>
      </c>
      <c r="B21" s="76">
        <f>'[2]Sheet1'!$B48/10000</f>
        <v>5.147</v>
      </c>
      <c r="C21" s="77">
        <f>ROUND('[2]Sheet1'!$C48,1)</f>
        <v>21.9</v>
      </c>
    </row>
    <row r="22" spans="1:3" ht="21" customHeight="1">
      <c r="A22" s="73" t="s">
        <v>181</v>
      </c>
      <c r="B22" s="76">
        <f>'[2]Sheet1'!$B49/10000</f>
        <v>1.40991</v>
      </c>
      <c r="C22" s="77">
        <f>ROUND('[2]Sheet1'!$C49,1)</f>
        <v>-53</v>
      </c>
    </row>
    <row r="23" spans="1:3" ht="21" customHeight="1">
      <c r="A23" s="73" t="s">
        <v>182</v>
      </c>
      <c r="B23" s="76">
        <f>'[2]Sheet1'!$B50/10000</f>
        <v>83.7374</v>
      </c>
      <c r="C23" s="77">
        <f>ROUND('[2]Sheet1'!$C50,1)</f>
        <v>26.1</v>
      </c>
    </row>
    <row r="24" spans="1:3" ht="21" customHeight="1">
      <c r="A24" s="73" t="s">
        <v>183</v>
      </c>
      <c r="B24" s="76">
        <f>'[2]Sheet1'!$B51/10000</f>
        <v>14.69594</v>
      </c>
      <c r="C24" s="77">
        <f>ROUND('[2]Sheet1'!$C51,1)</f>
        <v>7.2</v>
      </c>
    </row>
    <row r="25" spans="1:3" ht="21" customHeight="1">
      <c r="A25" s="73" t="s">
        <v>184</v>
      </c>
      <c r="B25" s="76">
        <f>'[2]Sheet1'!$B52/10000</f>
        <v>5.79141</v>
      </c>
      <c r="C25" s="77">
        <f>ROUND('[2]Sheet1'!$C52,1)</f>
        <v>8.5</v>
      </c>
    </row>
    <row r="26" spans="1:3" ht="21" customHeight="1">
      <c r="A26" s="73" t="s">
        <v>185</v>
      </c>
      <c r="B26" s="76">
        <f>'[2]Sheet1'!$B53/10000</f>
        <v>101.9633</v>
      </c>
      <c r="C26" s="77">
        <f>ROUND('[2]Sheet1'!$C53,1)</f>
        <v>31.5</v>
      </c>
    </row>
    <row r="27" spans="1:3" ht="21" customHeight="1">
      <c r="A27" s="73" t="s">
        <v>186</v>
      </c>
      <c r="B27" s="76">
        <f>'[2]Sheet1'!$B54/10000</f>
        <v>1.17201</v>
      </c>
      <c r="C27" s="77">
        <f>ROUND('[2]Sheet1'!$C54,1)</f>
        <v>-26.1</v>
      </c>
    </row>
    <row r="28" spans="1:3" ht="21" customHeight="1">
      <c r="A28" s="78" t="s">
        <v>187</v>
      </c>
      <c r="B28" s="79">
        <f>'[2]Sheet1'!$B55/10000</f>
        <v>8.4476</v>
      </c>
      <c r="C28" s="80">
        <f>ROUND('[2]Sheet1'!$C55,1)</f>
        <v>24.9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M16" sqref="M16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39" customWidth="1"/>
    <col min="4" max="4" width="13.00390625" style="0" bestFit="1" customWidth="1"/>
  </cols>
  <sheetData>
    <row r="1" spans="1:4" ht="24.75">
      <c r="A1" s="309" t="s">
        <v>188</v>
      </c>
      <c r="B1" s="309"/>
      <c r="C1" s="309"/>
      <c r="D1" s="309"/>
    </row>
    <row r="2" spans="1:4" ht="15.75">
      <c r="A2" s="40"/>
      <c r="B2" s="40"/>
      <c r="C2" s="40"/>
      <c r="D2" s="41"/>
    </row>
    <row r="3" spans="1:4" ht="17.25">
      <c r="A3" s="42"/>
      <c r="B3" s="42"/>
      <c r="C3" s="42"/>
      <c r="D3" s="43" t="s">
        <v>189</v>
      </c>
    </row>
    <row r="4" spans="1:4" ht="26.25" customHeight="1">
      <c r="A4" s="44" t="s">
        <v>190</v>
      </c>
      <c r="B4" s="44" t="s">
        <v>191</v>
      </c>
      <c r="C4" s="44" t="s">
        <v>192</v>
      </c>
      <c r="D4" s="45" t="s">
        <v>154</v>
      </c>
    </row>
    <row r="5" spans="1:5" s="38" customFormat="1" ht="26.25" customHeight="1">
      <c r="A5" s="212" t="s">
        <v>193</v>
      </c>
      <c r="B5" s="46">
        <f>'[3]Sheet2'!B6/10000</f>
        <v>32.7739</v>
      </c>
      <c r="C5" s="47">
        <f>'[3]Sheet2'!C6/10000</f>
        <v>301.4806</v>
      </c>
      <c r="D5" s="48">
        <f>ROUND('[3]Sheet2'!$E6,1)</f>
        <v>12.6</v>
      </c>
      <c r="E5" s="49"/>
    </row>
    <row r="6" spans="1:5" ht="26.25" customHeight="1">
      <c r="A6" s="50" t="s">
        <v>194</v>
      </c>
      <c r="B6" s="51">
        <f>'[3]Sheet2'!B7/10000</f>
        <v>30.2503</v>
      </c>
      <c r="C6" s="52">
        <f>'[3]Sheet2'!C7/10000</f>
        <v>249.9756</v>
      </c>
      <c r="D6" s="53">
        <f>ROUND('[3]Sheet2'!$E7,1)</f>
        <v>10</v>
      </c>
      <c r="E6" s="49"/>
    </row>
    <row r="7" spans="1:5" ht="26.25" customHeight="1">
      <c r="A7" s="50" t="s">
        <v>195</v>
      </c>
      <c r="B7" s="51">
        <f>'[3]Sheet2'!B8/10000</f>
        <v>2.5236</v>
      </c>
      <c r="C7" s="52">
        <f>'[3]Sheet2'!C8/10000</f>
        <v>51.505</v>
      </c>
      <c r="D7" s="53">
        <f>ROUND('[3]Sheet2'!$E8,1)</f>
        <v>27.5</v>
      </c>
      <c r="E7" s="49"/>
    </row>
    <row r="8" spans="1:5" ht="26.25" customHeight="1">
      <c r="A8" s="50" t="s">
        <v>196</v>
      </c>
      <c r="B8" s="51">
        <f>'[3]Sheet2'!B9/10000</f>
        <v>11.7307</v>
      </c>
      <c r="C8" s="52">
        <f>'[3]Sheet2'!C9/10000</f>
        <v>136.363</v>
      </c>
      <c r="D8" s="53">
        <f>ROUND('[3]Sheet2'!$E9,1)</f>
        <v>22.4</v>
      </c>
      <c r="E8" s="49"/>
    </row>
    <row r="9" spans="1:5" ht="26.25" customHeight="1">
      <c r="A9" s="50" t="s">
        <v>194</v>
      </c>
      <c r="B9" s="51">
        <f>'[3]Sheet2'!B10/10000</f>
        <v>9.3627</v>
      </c>
      <c r="C9" s="52">
        <f>'[3]Sheet2'!C10/10000</f>
        <v>86.1567</v>
      </c>
      <c r="D9" s="53">
        <f>ROUND('[3]Sheet2'!$E10,1)</f>
        <v>19</v>
      </c>
      <c r="E9" s="49"/>
    </row>
    <row r="10" spans="1:5" ht="26.25" customHeight="1">
      <c r="A10" s="54" t="s">
        <v>197</v>
      </c>
      <c r="B10" s="51">
        <f>'[3]Sheet2'!B11/10000</f>
        <v>18.7778</v>
      </c>
      <c r="C10" s="52">
        <f>'[3]Sheet2'!C11/10000</f>
        <v>147.8085</v>
      </c>
      <c r="D10" s="53">
        <f>ROUND('[3]Sheet2'!$E11,1)</f>
        <v>4.1</v>
      </c>
      <c r="E10" s="49"/>
    </row>
    <row r="11" spans="1:5" s="38" customFormat="1" ht="26.25" customHeight="1">
      <c r="A11" s="55" t="s">
        <v>198</v>
      </c>
      <c r="B11" s="56">
        <f>'[3]Sheet2'!B12/10000</f>
        <v>18.115</v>
      </c>
      <c r="C11" s="57">
        <f>'[3]Sheet2'!C12/10000</f>
        <v>424.8972</v>
      </c>
      <c r="D11" s="58">
        <f>ROUND('[3]Sheet2'!$E12,1)</f>
        <v>4.5</v>
      </c>
      <c r="E11" s="49"/>
    </row>
    <row r="12" spans="1:4" ht="26.25" customHeight="1">
      <c r="A12" s="44" t="s">
        <v>199</v>
      </c>
      <c r="B12" s="59" t="s">
        <v>200</v>
      </c>
      <c r="C12" s="60" t="s">
        <v>201</v>
      </c>
      <c r="D12" s="61" t="s">
        <v>202</v>
      </c>
    </row>
    <row r="13" spans="1:4" ht="26.25" customHeight="1">
      <c r="A13" s="211" t="s">
        <v>203</v>
      </c>
      <c r="B13" s="62">
        <f>'[4]Sheet1'!$C6/10000</f>
        <v>3297.5777224636</v>
      </c>
      <c r="C13" s="63">
        <f>'[4]Sheet1'!D6/10000</f>
        <v>3067.1176965168</v>
      </c>
      <c r="D13" s="64">
        <f>'[4]Sheet1'!$F$6</f>
        <v>8.249007002402607</v>
      </c>
    </row>
    <row r="14" spans="1:4" ht="26.25" customHeight="1">
      <c r="A14" s="50" t="s">
        <v>204</v>
      </c>
      <c r="B14" s="51">
        <f>'[4]Sheet1'!$C7/10000</f>
        <v>2133.1591860996</v>
      </c>
      <c r="C14" s="52">
        <f>'[4]Sheet1'!D7/10000</f>
        <v>1929.2040476298</v>
      </c>
      <c r="D14" s="53">
        <f>ROUND('[4]Sheet1'!F7,1)</f>
        <v>12.8</v>
      </c>
    </row>
    <row r="15" spans="1:4" ht="26.25" customHeight="1">
      <c r="A15" s="50" t="s">
        <v>205</v>
      </c>
      <c r="B15" s="51">
        <f>'[4]Sheet1'!$C8/10000</f>
        <v>551.4359765036</v>
      </c>
      <c r="C15" s="52">
        <f>'[4]Sheet1'!D8/10000</f>
        <v>586.6601952582</v>
      </c>
      <c r="D15" s="53">
        <f>ROUND('[4]Sheet1'!F8,1)</f>
        <v>-4</v>
      </c>
    </row>
    <row r="16" spans="1:4" ht="26.25" customHeight="1">
      <c r="A16" s="50" t="s">
        <v>206</v>
      </c>
      <c r="B16" s="51">
        <f>'[4]Sheet1'!$C9/10000</f>
        <v>100.579798333</v>
      </c>
      <c r="C16" s="52">
        <f>'[4]Sheet1'!D9/10000</f>
        <v>80.9310567224</v>
      </c>
      <c r="D16" s="53">
        <f>ROUND('[4]Sheet1'!F9,1)</f>
        <v>17.7</v>
      </c>
    </row>
    <row r="17" spans="1:4" ht="26.25" customHeight="1">
      <c r="A17" s="50" t="s">
        <v>207</v>
      </c>
      <c r="B17" s="51">
        <f>'[4]Sheet1'!$C10/10000</f>
        <v>467.2128520104</v>
      </c>
      <c r="C17" s="52">
        <f>'[4]Sheet1'!D10/10000</f>
        <v>448.5749615519</v>
      </c>
      <c r="D17" s="53">
        <f>ROUND('[4]Sheet1'!F10,1)</f>
        <v>-1.5</v>
      </c>
    </row>
    <row r="18" spans="1:4" ht="26.25" customHeight="1">
      <c r="A18" s="50" t="s">
        <v>208</v>
      </c>
      <c r="B18" s="51">
        <f>'[4]Sheet1'!$C11/10000</f>
        <v>44.2658738504</v>
      </c>
      <c r="C18" s="52">
        <f>'[4]Sheet1'!D11/10000</f>
        <v>20.7812273171</v>
      </c>
      <c r="D18" s="53">
        <f>ROUND('[4]Sheet1'!F11,1)</f>
        <v>113.4</v>
      </c>
    </row>
    <row r="19" spans="1:4" ht="26.25" customHeight="1">
      <c r="A19" s="65" t="s">
        <v>209</v>
      </c>
      <c r="B19" s="62">
        <f>'[4]Sheet1'!$C12/10000</f>
        <v>2803.4488997012</v>
      </c>
      <c r="C19" s="63">
        <f>'[4]Sheet1'!D12/10000</f>
        <v>2465.1339974751</v>
      </c>
      <c r="D19" s="64">
        <f>'[4]Sheet1'!$F$12</f>
        <v>16.546723492661243</v>
      </c>
    </row>
    <row r="20" spans="1:4" ht="26.25" customHeight="1">
      <c r="A20" s="50" t="s">
        <v>210</v>
      </c>
      <c r="B20" s="51">
        <f>'[4]Sheet1'!$C13/10000</f>
        <v>662.5405553349001</v>
      </c>
      <c r="C20" s="52">
        <f>'[4]Sheet1'!D13/10000</f>
        <v>554.6135535353001</v>
      </c>
      <c r="D20" s="53">
        <f>ROUND('[4]Sheet1'!F13,1)</f>
        <v>23</v>
      </c>
    </row>
    <row r="21" spans="1:4" ht="26.25" customHeight="1">
      <c r="A21" s="66" t="s">
        <v>211</v>
      </c>
      <c r="B21" s="56">
        <f>'[4]Sheet1'!$C14/10000</f>
        <v>2080.8176813993996</v>
      </c>
      <c r="C21" s="57">
        <f>'[4]Sheet1'!D14/10000</f>
        <v>1859.4682283379004</v>
      </c>
      <c r="D21" s="58">
        <f>ROUND('[4]Sheet1'!F14,1)</f>
        <v>14.6</v>
      </c>
    </row>
    <row r="22" spans="1:4" ht="17.25">
      <c r="A22" s="29" t="s">
        <v>212</v>
      </c>
      <c r="B22" s="42"/>
      <c r="C22" s="42"/>
      <c r="D22" s="6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5.50390625" style="31" bestFit="1" customWidth="1"/>
    <col min="2" max="2" width="8.875" style="31" bestFit="1" customWidth="1"/>
    <col min="3" max="3" width="8.875" style="217" bestFit="1" customWidth="1"/>
    <col min="4" max="4" width="12.625" style="217" customWidth="1"/>
    <col min="5" max="5" width="8.875" style="31" bestFit="1" customWidth="1"/>
    <col min="6" max="16384" width="8.875" style="31" customWidth="1"/>
  </cols>
  <sheetData>
    <row r="2" spans="1:4" ht="19.5" customHeight="1">
      <c r="A2" s="310" t="s">
        <v>213</v>
      </c>
      <c r="B2" s="310"/>
      <c r="C2" s="310"/>
      <c r="D2" s="310"/>
    </row>
    <row r="4" spans="1:4" ht="15.75">
      <c r="A4" s="313" t="s">
        <v>199</v>
      </c>
      <c r="B4" s="314" t="s">
        <v>143</v>
      </c>
      <c r="C4" s="311" t="s">
        <v>293</v>
      </c>
      <c r="D4" s="312"/>
    </row>
    <row r="5" spans="1:4" ht="15.75">
      <c r="A5" s="313"/>
      <c r="B5" s="314"/>
      <c r="C5" s="32" t="s">
        <v>17</v>
      </c>
      <c r="D5" s="33" t="s">
        <v>18</v>
      </c>
    </row>
    <row r="6" spans="1:4" ht="15.75">
      <c r="A6" s="34" t="s">
        <v>214</v>
      </c>
      <c r="B6" s="32" t="s">
        <v>215</v>
      </c>
      <c r="C6" s="35">
        <f>'[12]Sheet1'!$E$3</f>
        <v>82375</v>
      </c>
      <c r="D6" s="232">
        <v>105.12</v>
      </c>
    </row>
    <row r="7" spans="1:4" ht="15.75">
      <c r="A7" s="36" t="s">
        <v>216</v>
      </c>
      <c r="B7" s="32" t="s">
        <v>215</v>
      </c>
      <c r="C7" s="35">
        <f>'[12]Sheet1'!$E$4</f>
        <v>12410</v>
      </c>
      <c r="D7" s="232">
        <v>13.05</v>
      </c>
    </row>
    <row r="8" spans="1:4" ht="15.75">
      <c r="A8" s="36" t="s">
        <v>217</v>
      </c>
      <c r="B8" s="32" t="s">
        <v>215</v>
      </c>
      <c r="C8" s="35">
        <f>'[12]Sheet1'!$E$5</f>
        <v>59</v>
      </c>
      <c r="D8" s="232">
        <v>145.83</v>
      </c>
    </row>
    <row r="9" spans="1:4" ht="15.75">
      <c r="A9" s="37" t="s">
        <v>218</v>
      </c>
      <c r="B9" s="32" t="s">
        <v>215</v>
      </c>
      <c r="C9" s="253">
        <f>'[12]Sheet1'!$E$6</f>
        <v>69906</v>
      </c>
      <c r="D9" s="232">
        <v>139.74</v>
      </c>
    </row>
    <row r="10" spans="1:4" ht="15.75">
      <c r="A10" s="34" t="s">
        <v>219</v>
      </c>
      <c r="B10" s="32" t="s">
        <v>215</v>
      </c>
      <c r="C10" s="215">
        <v>4521</v>
      </c>
      <c r="D10" s="216">
        <v>33.36283185840707</v>
      </c>
    </row>
    <row r="11" spans="1:4" ht="15.75">
      <c r="A11" s="37" t="s">
        <v>220</v>
      </c>
      <c r="B11" s="32" t="s">
        <v>215</v>
      </c>
      <c r="C11" s="215">
        <v>1745</v>
      </c>
      <c r="D11" s="216">
        <v>14.351245085190033</v>
      </c>
    </row>
    <row r="12" spans="1:4" ht="15.75">
      <c r="A12" s="37" t="s">
        <v>221</v>
      </c>
      <c r="B12" s="32" t="s">
        <v>215</v>
      </c>
      <c r="C12" s="215">
        <v>1015</v>
      </c>
      <c r="D12" s="216">
        <v>11.784140969163005</v>
      </c>
    </row>
    <row r="13" spans="1:4" ht="15.75">
      <c r="A13" s="37" t="s">
        <v>222</v>
      </c>
      <c r="B13" s="32" t="s">
        <v>215</v>
      </c>
      <c r="C13" s="215">
        <v>989</v>
      </c>
      <c r="D13" s="216">
        <v>24.090338770388954</v>
      </c>
    </row>
    <row r="14" spans="1:4" ht="15.75">
      <c r="A14" s="37" t="s">
        <v>223</v>
      </c>
      <c r="B14" s="32" t="s">
        <v>215</v>
      </c>
      <c r="C14" s="215">
        <v>349</v>
      </c>
      <c r="D14" s="216">
        <v>10.7936507936508</v>
      </c>
    </row>
    <row r="15" spans="1:4" ht="15.75">
      <c r="A15" s="37" t="s">
        <v>224</v>
      </c>
      <c r="B15" s="32" t="s">
        <v>215</v>
      </c>
      <c r="C15" s="215">
        <v>423</v>
      </c>
      <c r="D15" s="216">
        <v>-4.729729729729726</v>
      </c>
    </row>
    <row r="16" spans="1:4" ht="15.75">
      <c r="A16" s="34" t="s">
        <v>225</v>
      </c>
      <c r="B16" s="32" t="s">
        <v>215</v>
      </c>
      <c r="C16" s="215">
        <v>237</v>
      </c>
      <c r="D16" s="216">
        <v>-19.387755102040817</v>
      </c>
    </row>
    <row r="17" spans="1:4" ht="15.75">
      <c r="A17" s="37" t="s">
        <v>220</v>
      </c>
      <c r="B17" s="32" t="s">
        <v>215</v>
      </c>
      <c r="C17" s="215">
        <v>86</v>
      </c>
      <c r="D17" s="218">
        <v>-21.100917431192656</v>
      </c>
    </row>
    <row r="18" spans="1:4" ht="15.75">
      <c r="A18" s="37" t="s">
        <v>221</v>
      </c>
      <c r="B18" s="32" t="s">
        <v>215</v>
      </c>
      <c r="C18" s="215">
        <v>48</v>
      </c>
      <c r="D18" s="216">
        <v>-5.882352941176472</v>
      </c>
    </row>
    <row r="19" spans="1:4" ht="15.75">
      <c r="A19" s="37" t="s">
        <v>222</v>
      </c>
      <c r="B19" s="32" t="s">
        <v>215</v>
      </c>
      <c r="C19" s="215">
        <v>42</v>
      </c>
      <c r="D19" s="216">
        <v>-45.45454545454546</v>
      </c>
    </row>
    <row r="20" spans="1:4" ht="15.75">
      <c r="A20" s="37" t="s">
        <v>223</v>
      </c>
      <c r="B20" s="32" t="s">
        <v>215</v>
      </c>
      <c r="C20" s="215">
        <v>25</v>
      </c>
      <c r="D20" s="218">
        <v>13.636363636363647</v>
      </c>
    </row>
    <row r="21" spans="1:4" ht="15.75">
      <c r="A21" s="37" t="s">
        <v>224</v>
      </c>
      <c r="B21" s="32" t="s">
        <v>215</v>
      </c>
      <c r="C21" s="215">
        <v>24</v>
      </c>
      <c r="D21" s="216">
        <v>-31.428571428571427</v>
      </c>
    </row>
    <row r="23" spans="1:4" s="30" customFormat="1" ht="15.75">
      <c r="A23" s="30" t="s">
        <v>226</v>
      </c>
      <c r="C23" s="102"/>
      <c r="D23" s="102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M11" sqref="M11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12" bestFit="1" customWidth="1"/>
  </cols>
  <sheetData>
    <row r="1" spans="1:4" ht="24.75">
      <c r="A1" s="283" t="s">
        <v>227</v>
      </c>
      <c r="B1" s="283"/>
      <c r="C1" s="283"/>
      <c r="D1" s="283"/>
    </row>
    <row r="3" spans="1:4" ht="17.25">
      <c r="A3" s="13"/>
      <c r="B3" s="315" t="s">
        <v>228</v>
      </c>
      <c r="C3" s="315"/>
      <c r="D3" s="315"/>
    </row>
    <row r="4" spans="1:5" s="10" customFormat="1" ht="35.25">
      <c r="A4" s="14" t="s">
        <v>229</v>
      </c>
      <c r="B4" s="15" t="s">
        <v>230</v>
      </c>
      <c r="C4" s="16" t="s">
        <v>231</v>
      </c>
      <c r="D4" s="17" t="s">
        <v>232</v>
      </c>
      <c r="E4" s="18"/>
    </row>
    <row r="5" spans="1:6" s="11" customFormat="1" ht="26.25" customHeight="1">
      <c r="A5" s="19" t="s">
        <v>233</v>
      </c>
      <c r="B5" s="20">
        <f>'[6]CPI '!$B9</f>
        <v>100.6</v>
      </c>
      <c r="C5" s="21">
        <f>'[6]CPI '!$C9</f>
        <v>101</v>
      </c>
      <c r="D5" s="22">
        <f>'[6]CPI '!$D9</f>
        <v>99.95949826</v>
      </c>
      <c r="E5" s="23"/>
      <c r="F5" s="23"/>
    </row>
    <row r="6" spans="1:5" s="11" customFormat="1" ht="26.25" customHeight="1">
      <c r="A6" s="24" t="s">
        <v>234</v>
      </c>
      <c r="B6" s="25">
        <f>'[6]CPI '!$B10</f>
        <v>100.3</v>
      </c>
      <c r="C6" s="26">
        <f>'[6]CPI '!$C10</f>
        <v>96.7</v>
      </c>
      <c r="D6" s="27">
        <f>'[6]CPI '!$D10</f>
        <v>98</v>
      </c>
      <c r="E6" s="23"/>
    </row>
    <row r="7" spans="1:5" s="11" customFormat="1" ht="26.25" customHeight="1">
      <c r="A7" s="24" t="s">
        <v>235</v>
      </c>
      <c r="B7" s="25">
        <f>'[6]CPI '!$B18</f>
        <v>99.8513849</v>
      </c>
      <c r="C7" s="26">
        <f>'[6]CPI '!$C18</f>
        <v>100.1</v>
      </c>
      <c r="D7" s="27">
        <f>'[6]CPI '!$D18</f>
        <v>99.9</v>
      </c>
      <c r="E7" s="23"/>
    </row>
    <row r="8" spans="1:5" s="11" customFormat="1" ht="26.25" customHeight="1">
      <c r="A8" s="24" t="s">
        <v>236</v>
      </c>
      <c r="B8" s="25">
        <f>'[6]CPI '!$B19</f>
        <v>101.4</v>
      </c>
      <c r="C8" s="26">
        <f>'[6]CPI '!$C19</f>
        <v>102.2</v>
      </c>
      <c r="D8" s="27">
        <f>'[6]CPI '!$D19</f>
        <v>99.3</v>
      </c>
      <c r="E8" s="23"/>
    </row>
    <row r="9" spans="1:5" s="11" customFormat="1" ht="26.25" customHeight="1">
      <c r="A9" s="24" t="s">
        <v>237</v>
      </c>
      <c r="B9" s="25">
        <f>'[6]CPI '!$B20</f>
        <v>100.3</v>
      </c>
      <c r="C9" s="26">
        <f>'[6]CPI '!$C20</f>
        <v>100.5</v>
      </c>
      <c r="D9" s="27">
        <f>'[6]CPI '!$D20</f>
        <v>100.11438974</v>
      </c>
      <c r="E9" s="23"/>
    </row>
    <row r="10" spans="1:5" s="11" customFormat="1" ht="26.25" customHeight="1">
      <c r="A10" s="24" t="s">
        <v>238</v>
      </c>
      <c r="B10" s="25">
        <f>'[6]CPI '!$B21</f>
        <v>101.5</v>
      </c>
      <c r="C10" s="26">
        <f>'[6]CPI '!$C21</f>
        <v>108.1</v>
      </c>
      <c r="D10" s="27">
        <f>'[6]CPI '!$D21</f>
        <v>104.1</v>
      </c>
      <c r="E10" s="23"/>
    </row>
    <row r="11" spans="1:5" s="11" customFormat="1" ht="26.25" customHeight="1">
      <c r="A11" s="24" t="s">
        <v>239</v>
      </c>
      <c r="B11" s="25">
        <f>'[6]CPI '!$B22</f>
        <v>100.1</v>
      </c>
      <c r="C11" s="26">
        <f>'[6]CPI '!$C22</f>
        <v>103.1</v>
      </c>
      <c r="D11" s="27">
        <f>'[6]CPI '!$D22</f>
        <v>101.6</v>
      </c>
      <c r="E11" s="23"/>
    </row>
    <row r="12" spans="1:5" s="11" customFormat="1" ht="26.25" customHeight="1">
      <c r="A12" s="24" t="s">
        <v>240</v>
      </c>
      <c r="B12" s="25">
        <f>'[6]CPI '!$B23</f>
        <v>100</v>
      </c>
      <c r="C12" s="26">
        <f>'[6]CPI '!$C23</f>
        <v>101.2</v>
      </c>
      <c r="D12" s="27">
        <f>'[6]CPI '!$D23</f>
        <v>101.8</v>
      </c>
      <c r="E12" s="23"/>
    </row>
    <row r="13" spans="1:5" s="11" customFormat="1" ht="26.25" customHeight="1">
      <c r="A13" s="24" t="s">
        <v>241</v>
      </c>
      <c r="B13" s="25">
        <f>'[6]CPI '!$B24</f>
        <v>99.4</v>
      </c>
      <c r="C13" s="26">
        <f>'[6]CPI '!$C24</f>
        <v>98.6</v>
      </c>
      <c r="D13" s="27">
        <f>'[6]CPI '!$D24</f>
        <v>97.8</v>
      </c>
      <c r="E13" s="23"/>
    </row>
    <row r="14" spans="1:5" s="11" customFormat="1" ht="26.25" customHeight="1">
      <c r="A14" s="28" t="s">
        <v>242</v>
      </c>
      <c r="B14" s="197">
        <f>'[6]CPI '!$B25</f>
        <v>100.71900926</v>
      </c>
      <c r="C14" s="198">
        <f>'[6]CPI '!$C25</f>
        <v>101.88456016</v>
      </c>
      <c r="D14" s="99">
        <f>'[6]CPI '!$D25</f>
        <v>100.87143511</v>
      </c>
      <c r="E14" s="23"/>
    </row>
    <row r="15" ht="15.75">
      <c r="A15" s="29" t="s">
        <v>243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70" zoomScaleNormal="70" zoomScalePageLayoutView="0" workbookViewId="0" topLeftCell="A1">
      <selection activeCell="U5" sqref="U5"/>
    </sheetView>
  </sheetViews>
  <sheetFormatPr defaultColWidth="8.00390625" defaultRowHeight="14.25"/>
  <cols>
    <col min="1" max="1" width="15.00390625" style="3" customWidth="1"/>
    <col min="2" max="2" width="12.75390625" style="3" customWidth="1"/>
    <col min="3" max="3" width="12.00390625" style="3" customWidth="1"/>
    <col min="4" max="4" width="11.375" style="3" customWidth="1"/>
    <col min="5" max="5" width="9.125" style="4" customWidth="1"/>
    <col min="6" max="6" width="10.00390625" style="4" customWidth="1"/>
    <col min="7" max="8" width="9.75390625" style="5" customWidth="1"/>
    <col min="9" max="9" width="10.50390625" style="5" customWidth="1"/>
    <col min="10" max="10" width="10.75390625" style="5" customWidth="1"/>
    <col min="11" max="11" width="12.625" style="6" customWidth="1"/>
    <col min="12" max="12" width="10.25390625" style="5" customWidth="1"/>
    <col min="13" max="13" width="9.25390625" style="5" customWidth="1"/>
    <col min="14" max="14" width="12.875" style="6" customWidth="1"/>
    <col min="15" max="15" width="10.125" style="5" customWidth="1"/>
    <col min="16" max="16" width="7.50390625" style="5" bestFit="1" customWidth="1"/>
    <col min="17" max="17" width="13.25390625" style="6" customWidth="1"/>
    <col min="18" max="18" width="11.75390625" style="250" customWidth="1"/>
    <col min="19" max="19" width="12.00390625" style="250" customWidth="1"/>
    <col min="20" max="20" width="10.875" style="38" customWidth="1"/>
    <col min="21" max="21" width="11.125" style="0" customWidth="1"/>
  </cols>
  <sheetData>
    <row r="1" ht="27.75" customHeight="1"/>
    <row r="2" spans="1:21" ht="33" customHeight="1">
      <c r="A2" s="330" t="s">
        <v>295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</row>
    <row r="3" spans="1:21" s="203" customFormat="1" ht="24.75" customHeight="1">
      <c r="A3" s="334"/>
      <c r="B3" s="322" t="s">
        <v>294</v>
      </c>
      <c r="C3" s="323"/>
      <c r="D3" s="324"/>
      <c r="E3" s="335" t="s">
        <v>244</v>
      </c>
      <c r="F3" s="335"/>
      <c r="G3" s="316" t="s">
        <v>27</v>
      </c>
      <c r="H3" s="317"/>
      <c r="I3" s="331"/>
      <c r="J3" s="332"/>
      <c r="K3" s="316" t="s">
        <v>33</v>
      </c>
      <c r="L3" s="316"/>
      <c r="M3" s="316"/>
      <c r="N3" s="316" t="s">
        <v>288</v>
      </c>
      <c r="O3" s="316"/>
      <c r="P3" s="316"/>
      <c r="Q3" s="316" t="s">
        <v>289</v>
      </c>
      <c r="R3" s="316"/>
      <c r="S3" s="316"/>
      <c r="T3" s="318" t="s">
        <v>245</v>
      </c>
      <c r="U3" s="319"/>
    </row>
    <row r="4" spans="1:21" s="251" customFormat="1" ht="24.75" customHeight="1">
      <c r="A4" s="334"/>
      <c r="B4" s="325"/>
      <c r="C4" s="326"/>
      <c r="D4" s="327"/>
      <c r="E4" s="335"/>
      <c r="F4" s="335"/>
      <c r="G4" s="316"/>
      <c r="H4" s="317"/>
      <c r="I4" s="317" t="s">
        <v>246</v>
      </c>
      <c r="J4" s="333"/>
      <c r="K4" s="316"/>
      <c r="L4" s="316"/>
      <c r="M4" s="316"/>
      <c r="N4" s="316"/>
      <c r="O4" s="316"/>
      <c r="P4" s="316"/>
      <c r="Q4" s="316"/>
      <c r="R4" s="316"/>
      <c r="S4" s="316"/>
      <c r="T4" s="320"/>
      <c r="U4" s="321"/>
    </row>
    <row r="5" spans="1:21" s="1" customFormat="1" ht="39.75" customHeight="1">
      <c r="A5" s="7"/>
      <c r="B5" s="261" t="s">
        <v>163</v>
      </c>
      <c r="C5" s="262" t="s">
        <v>247</v>
      </c>
      <c r="D5" s="262" t="s">
        <v>248</v>
      </c>
      <c r="E5" s="262" t="s">
        <v>247</v>
      </c>
      <c r="F5" s="262" t="s">
        <v>248</v>
      </c>
      <c r="G5" s="262" t="s">
        <v>18</v>
      </c>
      <c r="H5" s="262" t="s">
        <v>248</v>
      </c>
      <c r="I5" s="263" t="s">
        <v>154</v>
      </c>
      <c r="J5" s="263" t="s">
        <v>248</v>
      </c>
      <c r="K5" s="261" t="s">
        <v>163</v>
      </c>
      <c r="L5" s="262" t="s">
        <v>18</v>
      </c>
      <c r="M5" s="262" t="s">
        <v>248</v>
      </c>
      <c r="N5" s="261" t="s">
        <v>163</v>
      </c>
      <c r="O5" s="262" t="s">
        <v>18</v>
      </c>
      <c r="P5" s="262" t="s">
        <v>248</v>
      </c>
      <c r="Q5" s="261" t="s">
        <v>163</v>
      </c>
      <c r="R5" s="262" t="s">
        <v>18</v>
      </c>
      <c r="S5" s="264" t="s">
        <v>248</v>
      </c>
      <c r="T5" s="262" t="s">
        <v>249</v>
      </c>
      <c r="U5" s="262" t="s">
        <v>250</v>
      </c>
    </row>
    <row r="6" spans="1:21" s="2" customFormat="1" ht="39.75" customHeight="1">
      <c r="A6" s="8" t="s">
        <v>96</v>
      </c>
      <c r="B6" s="254">
        <f>'[8]1、F20006 规模以上服务业企业分地区汇总表（处理地分86'!$Q$4/10000</f>
        <v>235.39516</v>
      </c>
      <c r="C6" s="255">
        <f>VLOOKUP(A6,'[8]1、F20006 规模以上服务业企业分地区汇总表（处理地分86'!$B$4:$S$17,18,0)</f>
        <v>21.24</v>
      </c>
      <c r="D6" s="255" t="s">
        <v>26</v>
      </c>
      <c r="E6" s="255">
        <f>'[7]Sheet1'!$G5</f>
        <v>7.4</v>
      </c>
      <c r="F6" s="255" t="s">
        <v>26</v>
      </c>
      <c r="G6" s="255">
        <f>'[9]1-10月调整后'!$D$4</f>
        <v>14.9</v>
      </c>
      <c r="H6" s="255" t="s">
        <v>26</v>
      </c>
      <c r="I6" s="255">
        <f>'[10]T101635_1'!$E$6</f>
        <v>22.6</v>
      </c>
      <c r="J6" s="255" t="s">
        <v>26</v>
      </c>
      <c r="K6" s="254">
        <f>'[2]Sheet1'!$B5/10000</f>
        <v>1471.0260625838982</v>
      </c>
      <c r="L6" s="255">
        <f>'[2]Sheet1'!$C5</f>
        <v>18.1</v>
      </c>
      <c r="M6" s="255" t="s">
        <v>26</v>
      </c>
      <c r="N6" s="254">
        <f>'[3]Sheet1'!$B3/10000</f>
        <v>136.363</v>
      </c>
      <c r="O6" s="255">
        <f>'[3]Sheet1'!$C3</f>
        <v>22.393056527904932</v>
      </c>
      <c r="P6" s="255" t="s">
        <v>26</v>
      </c>
      <c r="Q6" s="254">
        <f>'[3]Sheet1'!$D3/10000</f>
        <v>86.1567</v>
      </c>
      <c r="R6" s="255">
        <f>'[3]Sheet1'!$E3</f>
        <v>19.048816582355627</v>
      </c>
      <c r="S6" s="256" t="s">
        <v>26</v>
      </c>
      <c r="T6" s="257">
        <v>237</v>
      </c>
      <c r="U6" s="257">
        <v>86</v>
      </c>
    </row>
    <row r="7" spans="1:21" s="1" customFormat="1" ht="39.75" customHeight="1">
      <c r="A7" s="9" t="s">
        <v>251</v>
      </c>
      <c r="B7" s="254">
        <f>'[8]1、F20006 规模以上服务业企业分地区汇总表（处理地分86'!$Q$5/10000</f>
        <v>31.340390000000003</v>
      </c>
      <c r="C7" s="255">
        <f>'[8]1、F20006 规模以上服务业企业分地区汇总表（处理地分86'!$S$5</f>
        <v>13</v>
      </c>
      <c r="D7" s="258">
        <f>RANK(C7,$C$7:$C$19,0)</f>
        <v>10</v>
      </c>
      <c r="E7" s="255">
        <f>'[7]Sheet1'!$G6</f>
        <v>1.3</v>
      </c>
      <c r="F7" s="259">
        <f>RANK(E7,$E$7:$E$19,0)</f>
        <v>11</v>
      </c>
      <c r="G7" s="255">
        <f>'[9]1-10月调整后'!$D$5</f>
        <v>12.1</v>
      </c>
      <c r="H7" s="259">
        <f>RANK(G7,$G$7:$G$19,0)</f>
        <v>11</v>
      </c>
      <c r="I7" s="255">
        <f>'[10]T101635_1'!$E7</f>
        <v>28.9</v>
      </c>
      <c r="J7" s="259">
        <f>RANK(I7,$I$7:$I$19)</f>
        <v>4</v>
      </c>
      <c r="K7" s="254">
        <f>'[2]Sheet1'!$B6/10000</f>
        <v>430.39171763713443</v>
      </c>
      <c r="L7" s="255">
        <f>'[2]Sheet1'!$C6</f>
        <v>19.8</v>
      </c>
      <c r="M7" s="259">
        <f>RANK(L7,$L$7:$L$19,0)</f>
        <v>4</v>
      </c>
      <c r="N7" s="254">
        <f>'[3]Sheet1'!$B11/10000</f>
        <v>8.2847</v>
      </c>
      <c r="O7" s="255">
        <f>'[3]Sheet1'!$C11</f>
        <v>20.43640698367473</v>
      </c>
      <c r="P7" s="259">
        <f>RANK(O7,$O$7:$O$19,0)</f>
        <v>9</v>
      </c>
      <c r="Q7" s="254">
        <f>'[3]Sheet1'!$D11/10000</f>
        <v>6.2296</v>
      </c>
      <c r="R7" s="255">
        <f>'[3]Sheet1'!$E11</f>
        <v>5.69571930300819</v>
      </c>
      <c r="S7" s="260">
        <f>RANK(R7,$R$7:$R$19,0)</f>
        <v>11</v>
      </c>
      <c r="T7" s="257">
        <v>15</v>
      </c>
      <c r="U7" s="257">
        <v>2</v>
      </c>
    </row>
    <row r="8" spans="1:21" s="1" customFormat="1" ht="39.75" customHeight="1">
      <c r="A8" s="9" t="s">
        <v>98</v>
      </c>
      <c r="B8" s="254">
        <f>'[8]1、F20006 规模以上服务业企业分地区汇总表（处理地分86'!$Q$6/10000</f>
        <v>9.740839999999999</v>
      </c>
      <c r="C8" s="255">
        <f>'[8]1、F20006 规模以上服务业企业分地区汇总表（处理地分86'!$S$6</f>
        <v>10.95</v>
      </c>
      <c r="D8" s="258">
        <f aca="true" t="shared" si="0" ref="D8:D19">RANK(C8,$C$7:$C$19,0)</f>
        <v>12</v>
      </c>
      <c r="E8" s="255">
        <f>'[7]Sheet1'!$G7</f>
        <v>-5.41646623496762</v>
      </c>
      <c r="F8" s="259">
        <f aca="true" t="shared" si="1" ref="F8:F19">RANK(E8,$E$7:$E$19,0)</f>
        <v>12</v>
      </c>
      <c r="G8" s="255">
        <f>'[9]1-10月调整后'!$D$6</f>
        <v>23.1</v>
      </c>
      <c r="H8" s="259">
        <f aca="true" t="shared" si="2" ref="H8:H19">RANK(G8,$G$7:$G$19,0)</f>
        <v>1</v>
      </c>
      <c r="I8" s="255">
        <f>'[10]T101635_1'!$E8</f>
        <v>55.5</v>
      </c>
      <c r="J8" s="259">
        <f>RANK(I8,$I$7:$I$19)</f>
        <v>2</v>
      </c>
      <c r="K8" s="254">
        <f>'[2]Sheet1'!$B7/10000</f>
        <v>36.91902640872136</v>
      </c>
      <c r="L8" s="255">
        <f>'[2]Sheet1'!$C7</f>
        <v>19.5</v>
      </c>
      <c r="M8" s="259">
        <f aca="true" t="shared" si="3" ref="M8:M19">RANK(L8,$L$7:$L$19,0)</f>
        <v>7</v>
      </c>
      <c r="N8" s="254">
        <f>'[3]Sheet1'!$B12/10000</f>
        <v>3.6968</v>
      </c>
      <c r="O8" s="255">
        <f>'[3]Sheet1'!$C12</f>
        <v>34.66904666496666</v>
      </c>
      <c r="P8" s="259">
        <f aca="true" t="shared" si="4" ref="P8:P19">RANK(O8,$O$7:$O$19,0)</f>
        <v>4</v>
      </c>
      <c r="Q8" s="254">
        <f>'[3]Sheet1'!$D12/10000</f>
        <v>3.0446</v>
      </c>
      <c r="R8" s="255">
        <f>'[3]Sheet1'!$E12</f>
        <v>22.189669703415333</v>
      </c>
      <c r="S8" s="260">
        <f aca="true" t="shared" si="5" ref="S8:S19">RANK(R8,$R$7:$R$19,0)</f>
        <v>6</v>
      </c>
      <c r="T8" s="257">
        <v>4</v>
      </c>
      <c r="U8" s="257">
        <v>0</v>
      </c>
    </row>
    <row r="9" spans="1:21" s="1" customFormat="1" ht="39.75" customHeight="1">
      <c r="A9" s="9" t="s">
        <v>99</v>
      </c>
      <c r="B9" s="254">
        <f>'[8]1、F20006 规模以上服务业企业分地区汇总表（处理地分86'!$Q$7/10000</f>
        <v>24.47506</v>
      </c>
      <c r="C9" s="255">
        <f>'[8]1、F20006 规模以上服务业企业分地区汇总表（处理地分86'!$S$7</f>
        <v>43.9</v>
      </c>
      <c r="D9" s="258">
        <f t="shared" si="0"/>
        <v>3</v>
      </c>
      <c r="E9" s="255">
        <f>'[7]Sheet1'!$G9</f>
        <v>12.3</v>
      </c>
      <c r="F9" s="259">
        <f t="shared" si="1"/>
        <v>4</v>
      </c>
      <c r="G9" s="255">
        <f>'[9]1-10月调整后'!$D$7</f>
        <v>9.8</v>
      </c>
      <c r="H9" s="259">
        <f t="shared" si="2"/>
        <v>13</v>
      </c>
      <c r="I9" s="255">
        <f>'[10]T101635_1'!$E9</f>
        <v>-22.6</v>
      </c>
      <c r="J9" s="259">
        <f aca="true" t="shared" si="6" ref="J9:J19">RANK(I9,$I$7:$I$19)</f>
        <v>13</v>
      </c>
      <c r="K9" s="254">
        <f>'[2]Sheet1'!$B8/10000</f>
        <v>52.169566885241714</v>
      </c>
      <c r="L9" s="255">
        <f>'[2]Sheet1'!$C8</f>
        <v>19.7</v>
      </c>
      <c r="M9" s="259">
        <f t="shared" si="3"/>
        <v>5</v>
      </c>
      <c r="N9" s="254">
        <f>'[3]Sheet1'!$B13/10000</f>
        <v>2.6359</v>
      </c>
      <c r="O9" s="255">
        <f>'[3]Sheet1'!$C13</f>
        <v>26.84793070259866</v>
      </c>
      <c r="P9" s="259">
        <f t="shared" si="4"/>
        <v>5</v>
      </c>
      <c r="Q9" s="254">
        <f>'[3]Sheet1'!$D13/10000</f>
        <v>1.8094</v>
      </c>
      <c r="R9" s="255">
        <f>'[3]Sheet1'!$E13</f>
        <v>34.89897860284799</v>
      </c>
      <c r="S9" s="260">
        <f t="shared" si="5"/>
        <v>4</v>
      </c>
      <c r="T9" s="257">
        <v>7</v>
      </c>
      <c r="U9" s="257">
        <v>3</v>
      </c>
    </row>
    <row r="10" spans="1:21" s="1" customFormat="1" ht="39.75" customHeight="1">
      <c r="A10" s="9" t="s">
        <v>100</v>
      </c>
      <c r="B10" s="254">
        <f>'[8]1、F20006 规模以上服务业企业分地区汇总表（处理地分86'!$Q$8/10000</f>
        <v>17.26921</v>
      </c>
      <c r="C10" s="255">
        <f>'[8]1、F20006 规模以上服务业企业分地区汇总表（处理地分86'!$S$8</f>
        <v>38.38</v>
      </c>
      <c r="D10" s="258">
        <f t="shared" si="0"/>
        <v>5</v>
      </c>
      <c r="E10" s="255">
        <f>'[7]Sheet1'!$G10</f>
        <v>8.5</v>
      </c>
      <c r="F10" s="259">
        <f t="shared" si="1"/>
        <v>8</v>
      </c>
      <c r="G10" s="255">
        <f>'[9]1-10月调整后'!$D$12</f>
        <v>14.2</v>
      </c>
      <c r="H10" s="259">
        <f t="shared" si="2"/>
        <v>9</v>
      </c>
      <c r="I10" s="255">
        <f>'[10]T101635_1'!$E10</f>
        <v>9.6</v>
      </c>
      <c r="J10" s="259">
        <f t="shared" si="6"/>
        <v>10</v>
      </c>
      <c r="K10" s="254">
        <f>'[2]Sheet1'!$B9/10000</f>
        <v>125.35726534604267</v>
      </c>
      <c r="L10" s="255">
        <f>'[2]Sheet1'!$C9</f>
        <v>17.4</v>
      </c>
      <c r="M10" s="259">
        <f t="shared" si="3"/>
        <v>10</v>
      </c>
      <c r="N10" s="254">
        <f>'[3]Sheet1'!$B20/10000</f>
        <v>6.4389</v>
      </c>
      <c r="O10" s="255">
        <f>'[3]Sheet1'!$C20</f>
        <v>13.106028667790895</v>
      </c>
      <c r="P10" s="259">
        <f t="shared" si="4"/>
        <v>11</v>
      </c>
      <c r="Q10" s="254">
        <f>'[3]Sheet1'!$D20/10000</f>
        <v>4.7565</v>
      </c>
      <c r="R10" s="255">
        <f>'[3]Sheet1'!$E20</f>
        <v>15.423815186003068</v>
      </c>
      <c r="S10" s="260">
        <f t="shared" si="5"/>
        <v>7</v>
      </c>
      <c r="T10" s="257">
        <v>16</v>
      </c>
      <c r="U10" s="257">
        <v>9</v>
      </c>
    </row>
    <row r="11" spans="1:21" s="1" customFormat="1" ht="39.75" customHeight="1">
      <c r="A11" s="9" t="s">
        <v>101</v>
      </c>
      <c r="B11" s="254">
        <f>'[8]1、F20006 规模以上服务业企业分地区汇总表（处理地分86'!$Q$9/10000</f>
        <v>18.51375</v>
      </c>
      <c r="C11" s="255">
        <f>'[8]1、F20006 规模以上服务业企业分地区汇总表（处理地分86'!$S$9</f>
        <v>11.06</v>
      </c>
      <c r="D11" s="258">
        <f t="shared" si="0"/>
        <v>11</v>
      </c>
      <c r="E11" s="255">
        <f>'[7]Sheet1'!$G11</f>
        <v>8.4</v>
      </c>
      <c r="F11" s="259">
        <f t="shared" si="1"/>
        <v>9</v>
      </c>
      <c r="G11" s="255">
        <f>'[9]1-10月调整后'!$D$13</f>
        <v>14.2</v>
      </c>
      <c r="H11" s="259">
        <f t="shared" si="2"/>
        <v>9</v>
      </c>
      <c r="I11" s="255">
        <f>'[10]T101635_1'!$E11</f>
        <v>2.2</v>
      </c>
      <c r="J11" s="259">
        <f t="shared" si="6"/>
        <v>12</v>
      </c>
      <c r="K11" s="254">
        <f>'[2]Sheet1'!$B10/10000</f>
        <v>118.51102146938067</v>
      </c>
      <c r="L11" s="255">
        <f>'[2]Sheet1'!$C10</f>
        <v>17.1</v>
      </c>
      <c r="M11" s="259">
        <f t="shared" si="3"/>
        <v>12</v>
      </c>
      <c r="N11" s="254">
        <f>'[3]Sheet1'!$B19/10000</f>
        <v>5.695</v>
      </c>
      <c r="O11" s="255">
        <f>'[3]Sheet1'!$C19</f>
        <v>20.815477958335094</v>
      </c>
      <c r="P11" s="259">
        <f t="shared" si="4"/>
        <v>6</v>
      </c>
      <c r="Q11" s="254">
        <f>'[3]Sheet1'!$D19/10000</f>
        <v>3.9959</v>
      </c>
      <c r="R11" s="255">
        <f>'[3]Sheet1'!$E19</f>
        <v>23.627869562527067</v>
      </c>
      <c r="S11" s="260">
        <f t="shared" si="5"/>
        <v>5</v>
      </c>
      <c r="T11" s="257">
        <v>13</v>
      </c>
      <c r="U11" s="257">
        <v>8</v>
      </c>
    </row>
    <row r="12" spans="1:21" s="1" customFormat="1" ht="39.75" customHeight="1">
      <c r="A12" s="9" t="s">
        <v>102</v>
      </c>
      <c r="B12" s="254">
        <f>'[8]1、F20006 规模以上服务业企业分地区汇总表（处理地分86'!$Q$10/10000</f>
        <v>8.494580000000001</v>
      </c>
      <c r="C12" s="255">
        <f>'[8]1、F20006 规模以上服务业企业分地区汇总表（处理地分86'!$S$10</f>
        <v>14.84</v>
      </c>
      <c r="D12" s="258">
        <f t="shared" si="0"/>
        <v>9</v>
      </c>
      <c r="E12" s="255">
        <f>'[7]Sheet1'!$G12</f>
        <v>8.7</v>
      </c>
      <c r="F12" s="259">
        <f t="shared" si="1"/>
        <v>6</v>
      </c>
      <c r="G12" s="255">
        <f>'[9]1-10月调整后'!$D$14</f>
        <v>16.2</v>
      </c>
      <c r="H12" s="259">
        <f t="shared" si="2"/>
        <v>7</v>
      </c>
      <c r="I12" s="255">
        <f>'[10]T101635_1'!$E12</f>
        <v>25.5</v>
      </c>
      <c r="J12" s="259">
        <f t="shared" si="6"/>
        <v>7</v>
      </c>
      <c r="K12" s="254">
        <f>'[2]Sheet1'!$B11/10000</f>
        <v>115.68842251506969</v>
      </c>
      <c r="L12" s="255">
        <f>'[2]Sheet1'!$C11</f>
        <v>17.6</v>
      </c>
      <c r="M12" s="259">
        <f t="shared" si="3"/>
        <v>9</v>
      </c>
      <c r="N12" s="254">
        <f>'[3]Sheet1'!$B17/10000</f>
        <v>23.4441</v>
      </c>
      <c r="O12" s="255">
        <f>'[3]Sheet1'!$C17</f>
        <v>36.488594948942165</v>
      </c>
      <c r="P12" s="259">
        <f t="shared" si="4"/>
        <v>3</v>
      </c>
      <c r="Q12" s="254">
        <f>'[3]Sheet1'!$D17/10000</f>
        <v>7.433</v>
      </c>
      <c r="R12" s="255">
        <f>'[3]Sheet1'!$E17</f>
        <v>9.173961576875627</v>
      </c>
      <c r="S12" s="260">
        <f t="shared" si="5"/>
        <v>10</v>
      </c>
      <c r="T12" s="257">
        <v>27</v>
      </c>
      <c r="U12" s="257">
        <v>15</v>
      </c>
    </row>
    <row r="13" spans="1:21" s="1" customFormat="1" ht="39.75" customHeight="1">
      <c r="A13" s="9" t="s">
        <v>103</v>
      </c>
      <c r="B13" s="254">
        <f>'[8]1、F20006 规模以上服务业企业分地区汇总表（处理地分86'!$Q$11/10000</f>
        <v>16.875020000000003</v>
      </c>
      <c r="C13" s="255">
        <f>'[8]1、F20006 规模以上服务业企业分地区汇总表（处理地分86'!$S$11</f>
        <v>31.27</v>
      </c>
      <c r="D13" s="258">
        <f t="shared" si="0"/>
        <v>7</v>
      </c>
      <c r="E13" s="255">
        <f>'[7]Sheet1'!$G13</f>
        <v>10.3</v>
      </c>
      <c r="F13" s="259">
        <f t="shared" si="1"/>
        <v>5</v>
      </c>
      <c r="G13" s="255">
        <f>'[9]1-10月调整后'!$D$15</f>
        <v>10.5</v>
      </c>
      <c r="H13" s="259">
        <f t="shared" si="2"/>
        <v>12</v>
      </c>
      <c r="I13" s="255">
        <f>'[10]T101635_1'!$E13</f>
        <v>5.3</v>
      </c>
      <c r="J13" s="259">
        <f t="shared" si="6"/>
        <v>11</v>
      </c>
      <c r="K13" s="254">
        <f>'[2]Sheet1'!$B12/10000</f>
        <v>135.05212120723368</v>
      </c>
      <c r="L13" s="255">
        <f>'[2]Sheet1'!$C12</f>
        <v>19.4</v>
      </c>
      <c r="M13" s="259">
        <f t="shared" si="3"/>
        <v>8</v>
      </c>
      <c r="N13" s="254">
        <f>'[3]Sheet1'!$B16/10000</f>
        <v>11.9688</v>
      </c>
      <c r="O13" s="255">
        <f>'[3]Sheet1'!$C16</f>
        <v>18.88198017441745</v>
      </c>
      <c r="P13" s="259">
        <f t="shared" si="4"/>
        <v>10</v>
      </c>
      <c r="Q13" s="254">
        <f>'[3]Sheet1'!$D16/10000</f>
        <v>8.4113</v>
      </c>
      <c r="R13" s="255">
        <f>'[3]Sheet1'!$E16</f>
        <v>12.06251082481782</v>
      </c>
      <c r="S13" s="260">
        <f t="shared" si="5"/>
        <v>9</v>
      </c>
      <c r="T13" s="257">
        <v>48</v>
      </c>
      <c r="U13" s="257">
        <v>17</v>
      </c>
    </row>
    <row r="14" spans="1:21" s="1" customFormat="1" ht="39.75" customHeight="1">
      <c r="A14" s="9" t="s">
        <v>104</v>
      </c>
      <c r="B14" s="254">
        <f>'[8]1、F20006 规模以上服务业企业分地区汇总表（处理地分86'!$Q$12/10000</f>
        <v>6.44365</v>
      </c>
      <c r="C14" s="255">
        <f>'[8]1、F20006 规模以上服务业企业分地区汇总表（处理地分86'!$S$12</f>
        <v>50.16</v>
      </c>
      <c r="D14" s="258">
        <f t="shared" si="0"/>
        <v>2</v>
      </c>
      <c r="E14" s="255">
        <f>'[7]Sheet1'!$G14</f>
        <v>8.6</v>
      </c>
      <c r="F14" s="259">
        <f t="shared" si="1"/>
        <v>7</v>
      </c>
      <c r="G14" s="255">
        <f>'[9]1-10月调整后'!$D$16</f>
        <v>16</v>
      </c>
      <c r="H14" s="259">
        <f t="shared" si="2"/>
        <v>8</v>
      </c>
      <c r="I14" s="255">
        <f>'[10]T101635_1'!$E14</f>
        <v>28.3</v>
      </c>
      <c r="J14" s="259">
        <f t="shared" si="6"/>
        <v>5</v>
      </c>
      <c r="K14" s="254">
        <f>'[2]Sheet1'!$B13/10000</f>
        <v>103.83789528452398</v>
      </c>
      <c r="L14" s="255">
        <f>'[2]Sheet1'!$C13</f>
        <v>7.3</v>
      </c>
      <c r="M14" s="259">
        <f t="shared" si="3"/>
        <v>13</v>
      </c>
      <c r="N14" s="254">
        <f>'[3]Sheet1'!$B15/10000</f>
        <v>11.2625</v>
      </c>
      <c r="O14" s="255">
        <f>'[3]Sheet1'!$C15</f>
        <v>53.84037481730388</v>
      </c>
      <c r="P14" s="259">
        <f t="shared" si="4"/>
        <v>1</v>
      </c>
      <c r="Q14" s="254">
        <f>'[3]Sheet1'!$D15/10000</f>
        <v>8.6171</v>
      </c>
      <c r="R14" s="255">
        <f>'[3]Sheet1'!$E15</f>
        <v>67.22167239137607</v>
      </c>
      <c r="S14" s="260">
        <f t="shared" si="5"/>
        <v>1</v>
      </c>
      <c r="T14" s="257">
        <v>26</v>
      </c>
      <c r="U14" s="257">
        <v>7</v>
      </c>
    </row>
    <row r="15" spans="1:21" s="1" customFormat="1" ht="39.75" customHeight="1">
      <c r="A15" s="9" t="s">
        <v>105</v>
      </c>
      <c r="B15" s="254">
        <f>'[8]1、F20006 规模以上服务业企业分地区汇总表（处理地分86'!$Q$13/10000</f>
        <v>9.27994</v>
      </c>
      <c r="C15" s="255">
        <f>'[8]1、F20006 规模以上服务业企业分地区汇总表（处理地分86'!$S$13</f>
        <v>20.71</v>
      </c>
      <c r="D15" s="258">
        <f t="shared" si="0"/>
        <v>8</v>
      </c>
      <c r="E15" s="255">
        <f>'[7]Sheet1'!$G15</f>
        <v>-5.5</v>
      </c>
      <c r="F15" s="259">
        <f t="shared" si="1"/>
        <v>13</v>
      </c>
      <c r="G15" s="255">
        <f>'[9]1-10月调整后'!$D$17</f>
        <v>18.6</v>
      </c>
      <c r="H15" s="259">
        <f t="shared" si="2"/>
        <v>5</v>
      </c>
      <c r="I15" s="255">
        <f>'[10]T101635_1'!$E15</f>
        <v>26.5</v>
      </c>
      <c r="J15" s="259">
        <f t="shared" si="6"/>
        <v>6</v>
      </c>
      <c r="K15" s="254">
        <f>'[2]Sheet1'!$B14/10000</f>
        <v>85.95075741584373</v>
      </c>
      <c r="L15" s="255">
        <f>'[2]Sheet1'!$C14</f>
        <v>17.4</v>
      </c>
      <c r="M15" s="259">
        <f t="shared" si="3"/>
        <v>10</v>
      </c>
      <c r="N15" s="254">
        <f>'[3]Sheet1'!$B18/10000</f>
        <v>6.7534</v>
      </c>
      <c r="O15" s="255">
        <f>'[3]Sheet1'!$C18</f>
        <v>20.730094032679048</v>
      </c>
      <c r="P15" s="259">
        <f t="shared" si="4"/>
        <v>8</v>
      </c>
      <c r="Q15" s="254">
        <f>'[3]Sheet1'!$D18/10000</f>
        <v>4.5334</v>
      </c>
      <c r="R15" s="255">
        <f>'[3]Sheet1'!$E18</f>
        <v>5.540811100246785</v>
      </c>
      <c r="S15" s="260">
        <f t="shared" si="5"/>
        <v>12</v>
      </c>
      <c r="T15" s="257">
        <v>23</v>
      </c>
      <c r="U15" s="257">
        <v>9</v>
      </c>
    </row>
    <row r="16" spans="1:21" s="1" customFormat="1" ht="39.75" customHeight="1">
      <c r="A16" s="9" t="s">
        <v>252</v>
      </c>
      <c r="B16" s="254">
        <f>'[8]1、F20006 规模以上服务业企业分地区汇总表（处理地分86'!$Q$15/10000</f>
        <v>40.9943</v>
      </c>
      <c r="C16" s="255">
        <f>'[8]1、F20006 规模以上服务业企业分地区汇总表（处理地分86'!$S$15</f>
        <v>-1.55</v>
      </c>
      <c r="D16" s="258">
        <f t="shared" si="0"/>
        <v>13</v>
      </c>
      <c r="E16" s="255">
        <f>'[7]Sheet1'!$G16</f>
        <v>23.5</v>
      </c>
      <c r="F16" s="259">
        <f t="shared" si="1"/>
        <v>2</v>
      </c>
      <c r="G16" s="255">
        <f>'[9]1-10月调整后'!$D$8</f>
        <v>19.2</v>
      </c>
      <c r="H16" s="259">
        <f t="shared" si="2"/>
        <v>4</v>
      </c>
      <c r="I16" s="255">
        <f>'[10]T101635_1'!$E16</f>
        <v>65.5</v>
      </c>
      <c r="J16" s="259">
        <f t="shared" si="6"/>
        <v>1</v>
      </c>
      <c r="K16" s="254">
        <f>'[2]Sheet1'!$B15/10000</f>
        <v>181.37429788380425</v>
      </c>
      <c r="L16" s="255">
        <f>'[2]Sheet1'!$C15</f>
        <v>19.9</v>
      </c>
      <c r="M16" s="259">
        <f t="shared" si="3"/>
        <v>3</v>
      </c>
      <c r="N16" s="254">
        <f>'[3]Sheet1'!$B8/10000</f>
        <v>6.6138</v>
      </c>
      <c r="O16" s="255">
        <f>'[3]Sheet1'!$C8</f>
        <v>-6.465846414934234</v>
      </c>
      <c r="P16" s="259">
        <f t="shared" si="4"/>
        <v>13</v>
      </c>
      <c r="Q16" s="254">
        <f>'[3]Sheet1'!$D8/10000</f>
        <v>6.3166</v>
      </c>
      <c r="R16" s="255">
        <f>'[3]Sheet1'!$E8</f>
        <v>13.485447358965146</v>
      </c>
      <c r="S16" s="260">
        <f t="shared" si="5"/>
        <v>8</v>
      </c>
      <c r="T16" s="257">
        <v>8</v>
      </c>
      <c r="U16" s="257">
        <v>4</v>
      </c>
    </row>
    <row r="17" spans="1:21" s="1" customFormat="1" ht="39.75" customHeight="1">
      <c r="A17" s="9" t="s">
        <v>253</v>
      </c>
      <c r="B17" s="254">
        <f>'[8]1、F20006 规模以上服务业企业分地区汇总表（处理地分86'!$Q$14/10000</f>
        <v>22.61804</v>
      </c>
      <c r="C17" s="255">
        <f>'[8]1、F20006 规模以上服务业企业分地区汇总表（处理地分86'!$S$14</f>
        <v>31.51</v>
      </c>
      <c r="D17" s="258">
        <f t="shared" si="0"/>
        <v>6</v>
      </c>
      <c r="E17" s="255">
        <f>'[7]Sheet1'!$G17</f>
        <v>6.30712303422758</v>
      </c>
      <c r="F17" s="259">
        <f t="shared" si="1"/>
        <v>10</v>
      </c>
      <c r="G17" s="255">
        <f>'[9]1-10月调整后'!$D$9</f>
        <v>20.8</v>
      </c>
      <c r="H17" s="259">
        <f t="shared" si="2"/>
        <v>3</v>
      </c>
      <c r="I17" s="255">
        <f>'[10]T101635_1'!$E17</f>
        <v>13.9</v>
      </c>
      <c r="J17" s="259">
        <f t="shared" si="6"/>
        <v>9</v>
      </c>
      <c r="K17" s="254">
        <f>'[2]Sheet1'!$B16/10000</f>
        <v>39.70998358795161</v>
      </c>
      <c r="L17" s="255">
        <f>'[2]Sheet1'!$C16</f>
        <v>20.7</v>
      </c>
      <c r="M17" s="259">
        <f t="shared" si="3"/>
        <v>2</v>
      </c>
      <c r="N17" s="254">
        <f>'[3]Sheet1'!$B9/10000</f>
        <v>1.6761</v>
      </c>
      <c r="O17" s="255">
        <f>'[3]Sheet1'!$C9</f>
        <v>10.52423343224531</v>
      </c>
      <c r="P17" s="259">
        <f t="shared" si="4"/>
        <v>12</v>
      </c>
      <c r="Q17" s="254">
        <f>'[3]Sheet1'!$D9/10000</f>
        <v>1.3678</v>
      </c>
      <c r="R17" s="255">
        <f>'[3]Sheet1'!$E9</f>
        <v>-6.7811626797519295</v>
      </c>
      <c r="S17" s="260">
        <f t="shared" si="5"/>
        <v>13</v>
      </c>
      <c r="T17" s="257">
        <v>11</v>
      </c>
      <c r="U17" s="257">
        <v>0</v>
      </c>
    </row>
    <row r="18" spans="1:21" s="1" customFormat="1" ht="39.75" customHeight="1">
      <c r="A18" s="9" t="s">
        <v>106</v>
      </c>
      <c r="B18" s="254">
        <f>'[8]1、F20006 规模以上服务业企业分地区汇总表（处理地分86'!$Q$17/10000</f>
        <v>4.45669</v>
      </c>
      <c r="C18" s="255">
        <f>'[8]1、F20006 规模以上服务业企业分地区汇总表（处理地分86'!$S$17</f>
        <v>62.89</v>
      </c>
      <c r="D18" s="258">
        <f t="shared" si="0"/>
        <v>1</v>
      </c>
      <c r="E18" s="255">
        <f>'[7]Sheet1'!$G18</f>
        <v>17.1</v>
      </c>
      <c r="F18" s="259">
        <f t="shared" si="1"/>
        <v>3</v>
      </c>
      <c r="G18" s="255">
        <f>'[9]1-10月调整后'!$D$10</f>
        <v>17</v>
      </c>
      <c r="H18" s="259">
        <f t="shared" si="2"/>
        <v>6</v>
      </c>
      <c r="I18" s="255">
        <f>'[10]T101635_1'!$E$20</f>
        <v>20.1</v>
      </c>
      <c r="J18" s="259">
        <f t="shared" si="6"/>
        <v>8</v>
      </c>
      <c r="K18" s="254">
        <f>'[2]Sheet1'!$B17/10000</f>
        <v>17.224949918203308</v>
      </c>
      <c r="L18" s="255">
        <f>'[2]Sheet1'!$C17</f>
        <v>19.6</v>
      </c>
      <c r="M18" s="259">
        <f t="shared" si="3"/>
        <v>6</v>
      </c>
      <c r="N18" s="254">
        <f>'[3]Sheet1'!$B7/10000</f>
        <v>1.2091</v>
      </c>
      <c r="O18" s="255">
        <f>'[3]Sheet1'!$C7</f>
        <v>20.765081901717934</v>
      </c>
      <c r="P18" s="259">
        <f t="shared" si="4"/>
        <v>7</v>
      </c>
      <c r="Q18" s="254">
        <f>'[3]Sheet1'!$D7/10000</f>
        <v>0.8771</v>
      </c>
      <c r="R18" s="255">
        <f>'[3]Sheet1'!$E7</f>
        <v>44.71209371390859</v>
      </c>
      <c r="S18" s="260">
        <f t="shared" si="5"/>
        <v>3</v>
      </c>
      <c r="T18" s="257">
        <v>3</v>
      </c>
      <c r="U18" s="257">
        <v>2</v>
      </c>
    </row>
    <row r="19" spans="1:21" s="1" customFormat="1" ht="39.75" customHeight="1">
      <c r="A19" s="9" t="s">
        <v>254</v>
      </c>
      <c r="B19" s="254">
        <f>'[8]1、F20006 规模以上服务业企业分地区汇总表（处理地分86'!$Q$16/10000</f>
        <v>24.89369</v>
      </c>
      <c r="C19" s="255">
        <f>'[8]1、F20006 规模以上服务业企业分地区汇总表（处理地分86'!$S$16</f>
        <v>40.79</v>
      </c>
      <c r="D19" s="258">
        <f t="shared" si="0"/>
        <v>4</v>
      </c>
      <c r="E19" s="255">
        <f>'[7]Sheet1'!$G19</f>
        <v>45.1</v>
      </c>
      <c r="F19" s="259">
        <f t="shared" si="1"/>
        <v>1</v>
      </c>
      <c r="G19" s="255">
        <f>'[9]1-10月调整后'!$D$11</f>
        <v>22.8</v>
      </c>
      <c r="H19" s="259">
        <f t="shared" si="2"/>
        <v>2</v>
      </c>
      <c r="I19" s="255">
        <f>'[10]T101635_1'!$E$18</f>
        <v>44.5</v>
      </c>
      <c r="J19" s="259">
        <f t="shared" si="6"/>
        <v>3</v>
      </c>
      <c r="K19" s="254">
        <f>'[2]Sheet1'!$B18/10000</f>
        <v>28.839037024747796</v>
      </c>
      <c r="L19" s="255">
        <f>'[2]Sheet1'!$C18</f>
        <v>23.7</v>
      </c>
      <c r="M19" s="259">
        <f t="shared" si="3"/>
        <v>1</v>
      </c>
      <c r="N19" s="254">
        <f>'[3]Sheet1'!$B10/10000</f>
        <v>4.8658</v>
      </c>
      <c r="O19" s="255">
        <f>'[3]Sheet1'!$C10</f>
        <v>52.40392144579823</v>
      </c>
      <c r="P19" s="259">
        <f t="shared" si="4"/>
        <v>2</v>
      </c>
      <c r="Q19" s="254">
        <f>'[3]Sheet1'!$D10/10000</f>
        <v>4.3431</v>
      </c>
      <c r="R19" s="255">
        <f>'[3]Sheet1'!$E10</f>
        <v>53.607554643842406</v>
      </c>
      <c r="S19" s="260">
        <f t="shared" si="5"/>
        <v>2</v>
      </c>
      <c r="T19" s="257">
        <v>36</v>
      </c>
      <c r="U19" s="257">
        <v>10</v>
      </c>
    </row>
    <row r="20" spans="1:21" ht="32.25" customHeight="1">
      <c r="A20" s="328" t="s">
        <v>292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</row>
    <row r="21" spans="7:10" ht="15.75">
      <c r="G21" s="6"/>
      <c r="H21" s="6"/>
      <c r="I21" s="6"/>
      <c r="J21" s="6"/>
    </row>
    <row r="22" spans="7:10" ht="15.75">
      <c r="G22" s="6"/>
      <c r="H22" s="6"/>
      <c r="I22" s="6"/>
      <c r="J22" s="6"/>
    </row>
    <row r="23" spans="7:10" ht="15.75">
      <c r="G23" s="6"/>
      <c r="H23" s="6"/>
      <c r="I23" s="6"/>
      <c r="J23" s="6"/>
    </row>
    <row r="24" spans="7:10" ht="15.75">
      <c r="G24" s="6"/>
      <c r="H24" s="6"/>
      <c r="I24" s="6"/>
      <c r="J24" s="6"/>
    </row>
    <row r="25" spans="7:10" ht="15.75">
      <c r="G25" s="6"/>
      <c r="H25" s="6"/>
      <c r="I25" s="6"/>
      <c r="J25" s="6"/>
    </row>
    <row r="26" spans="7:10" ht="15.75">
      <c r="G26" s="6"/>
      <c r="H26" s="6"/>
      <c r="I26" s="6"/>
      <c r="J26" s="6"/>
    </row>
    <row r="27" spans="7:10" ht="15.75">
      <c r="G27" s="6"/>
      <c r="H27" s="6"/>
      <c r="I27" s="6"/>
      <c r="J27" s="6"/>
    </row>
    <row r="28" spans="7:10" ht="15.75">
      <c r="G28" s="6"/>
      <c r="H28" s="6"/>
      <c r="I28" s="6"/>
      <c r="J28" s="6"/>
    </row>
    <row r="29" spans="7:10" ht="15.75">
      <c r="G29" s="6"/>
      <c r="H29" s="6"/>
      <c r="I29" s="6"/>
      <c r="J29" s="6"/>
    </row>
    <row r="30" spans="7:10" ht="15.75">
      <c r="G30" s="6"/>
      <c r="H30" s="6"/>
      <c r="I30" s="6"/>
      <c r="J30" s="6"/>
    </row>
    <row r="31" spans="7:10" ht="15.75">
      <c r="G31" s="6"/>
      <c r="H31" s="6"/>
      <c r="I31" s="6"/>
      <c r="J31" s="6"/>
    </row>
    <row r="32" spans="7:10" ht="15.75">
      <c r="G32" s="6"/>
      <c r="H32" s="6"/>
      <c r="I32" s="6"/>
      <c r="J32" s="6"/>
    </row>
    <row r="33" spans="7:10" ht="15.75">
      <c r="G33" s="6"/>
      <c r="H33" s="6"/>
      <c r="I33" s="6"/>
      <c r="J33" s="6"/>
    </row>
    <row r="34" spans="7:10" ht="15.75">
      <c r="G34" s="6"/>
      <c r="H34" s="6"/>
      <c r="I34" s="6"/>
      <c r="J34" s="6"/>
    </row>
    <row r="35" spans="7:10" ht="15.75">
      <c r="G35" s="6"/>
      <c r="H35" s="6"/>
      <c r="I35" s="6"/>
      <c r="J35" s="6"/>
    </row>
    <row r="36" spans="7:10" ht="15.75">
      <c r="G36" s="6"/>
      <c r="H36" s="6"/>
      <c r="I36" s="6"/>
      <c r="J36" s="6"/>
    </row>
    <row r="37" spans="7:10" ht="15.75">
      <c r="G37" s="6"/>
      <c r="H37" s="6"/>
      <c r="I37" s="6"/>
      <c r="J37" s="6"/>
    </row>
    <row r="38" spans="7:10" ht="15.75">
      <c r="G38" s="6"/>
      <c r="H38" s="6"/>
      <c r="I38" s="6"/>
      <c r="J38" s="6"/>
    </row>
    <row r="39" spans="7:10" ht="15.75">
      <c r="G39" s="6"/>
      <c r="H39" s="6"/>
      <c r="I39" s="6"/>
      <c r="J39" s="6"/>
    </row>
    <row r="40" spans="7:10" ht="15.75">
      <c r="G40" s="6"/>
      <c r="H40" s="6"/>
      <c r="I40" s="6"/>
      <c r="J40" s="6"/>
    </row>
    <row r="41" spans="7:10" ht="15.75">
      <c r="G41" s="6"/>
      <c r="H41" s="6"/>
      <c r="I41" s="6"/>
      <c r="J41" s="6"/>
    </row>
    <row r="42" spans="7:10" ht="15.75">
      <c r="G42" s="6"/>
      <c r="H42" s="6"/>
      <c r="I42" s="6"/>
      <c r="J42" s="6"/>
    </row>
    <row r="43" spans="7:10" ht="15.75">
      <c r="G43" s="6"/>
      <c r="H43" s="6"/>
      <c r="I43" s="6"/>
      <c r="J43" s="6"/>
    </row>
    <row r="44" spans="7:10" ht="15.75">
      <c r="G44" s="6"/>
      <c r="H44" s="6"/>
      <c r="I44" s="6"/>
      <c r="J44" s="6"/>
    </row>
    <row r="45" spans="7:10" ht="15.75">
      <c r="G45" s="6"/>
      <c r="H45" s="6"/>
      <c r="I45" s="6"/>
      <c r="J45" s="6"/>
    </row>
  </sheetData>
  <sheetProtection/>
  <mergeCells count="12">
    <mergeCell ref="A2:U2"/>
    <mergeCell ref="I3:J3"/>
    <mergeCell ref="I4:J4"/>
    <mergeCell ref="A3:A4"/>
    <mergeCell ref="E3:F4"/>
    <mergeCell ref="G3:H4"/>
    <mergeCell ref="K3:M4"/>
    <mergeCell ref="T3:U4"/>
    <mergeCell ref="B3:D4"/>
    <mergeCell ref="A20:U20"/>
    <mergeCell ref="N3:P4"/>
    <mergeCell ref="Q3:S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85" zoomScaleNormal="85" zoomScaleSheetLayoutView="100" zoomScalePageLayoutView="0" workbookViewId="0" topLeftCell="A1">
      <selection activeCell="I16" sqref="I16"/>
    </sheetView>
  </sheetViews>
  <sheetFormatPr defaultColWidth="8.00390625" defaultRowHeight="14.25"/>
  <cols>
    <col min="1" max="1" width="26.75390625" style="221" customWidth="1"/>
    <col min="2" max="2" width="16.00390625" style="224" customWidth="1"/>
    <col min="3" max="3" width="14.75390625" style="224" customWidth="1"/>
    <col min="4" max="4" width="16.50390625" style="225" customWidth="1"/>
    <col min="5" max="14" width="9.00390625" style="221" customWidth="1"/>
    <col min="15" max="110" width="8.00390625" style="221" customWidth="1"/>
    <col min="111" max="132" width="9.00390625" style="221" customWidth="1"/>
    <col min="133" max="16384" width="8.00390625" style="221" customWidth="1"/>
  </cols>
  <sheetData>
    <row r="1" spans="1:4" ht="31.5" customHeight="1">
      <c r="A1" s="270" t="s">
        <v>290</v>
      </c>
      <c r="B1" s="270"/>
      <c r="C1" s="270"/>
      <c r="D1" s="270"/>
    </row>
    <row r="2" spans="1:4" ht="17.25" customHeight="1">
      <c r="A2" s="165"/>
      <c r="B2" s="165"/>
      <c r="C2" s="165"/>
      <c r="D2" s="166"/>
    </row>
    <row r="3" spans="1:4" s="164" customFormat="1" ht="36" customHeight="1">
      <c r="A3" s="167" t="s">
        <v>15</v>
      </c>
      <c r="B3" s="168" t="s">
        <v>16</v>
      </c>
      <c r="C3" s="169" t="s">
        <v>17</v>
      </c>
      <c r="D3" s="170" t="s">
        <v>18</v>
      </c>
    </row>
    <row r="4" spans="1:4" s="164" customFormat="1" ht="22.5" customHeight="1">
      <c r="A4" s="171" t="s">
        <v>19</v>
      </c>
      <c r="B4" s="172" t="s">
        <v>20</v>
      </c>
      <c r="C4" s="271" t="s">
        <v>21</v>
      </c>
      <c r="D4" s="272"/>
    </row>
    <row r="5" spans="1:4" s="164" customFormat="1" ht="22.5" customHeight="1">
      <c r="A5" s="171" t="s">
        <v>22</v>
      </c>
      <c r="B5" s="172" t="s">
        <v>20</v>
      </c>
      <c r="C5" s="273"/>
      <c r="D5" s="274"/>
    </row>
    <row r="6" spans="1:4" s="164" customFormat="1" ht="22.5" customHeight="1">
      <c r="A6" s="171" t="s">
        <v>23</v>
      </c>
      <c r="B6" s="172" t="s">
        <v>20</v>
      </c>
      <c r="C6" s="273"/>
      <c r="D6" s="274"/>
    </row>
    <row r="7" spans="1:4" s="164" customFormat="1" ht="22.5" customHeight="1">
      <c r="A7" s="171" t="s">
        <v>24</v>
      </c>
      <c r="B7" s="172" t="s">
        <v>20</v>
      </c>
      <c r="C7" s="275"/>
      <c r="D7" s="276"/>
    </row>
    <row r="8" spans="1:4" s="164" customFormat="1" ht="22.5" customHeight="1">
      <c r="A8" s="173" t="s">
        <v>25</v>
      </c>
      <c r="B8" s="172" t="s">
        <v>20</v>
      </c>
      <c r="C8" s="174" t="s">
        <v>285</v>
      </c>
      <c r="D8" s="175">
        <v>7.4</v>
      </c>
    </row>
    <row r="9" spans="1:4" s="164" customFormat="1" ht="31.5" customHeight="1">
      <c r="A9" s="252" t="s">
        <v>291</v>
      </c>
      <c r="B9" s="172" t="s">
        <v>20</v>
      </c>
      <c r="C9" s="243">
        <v>235.39516</v>
      </c>
      <c r="D9" s="175">
        <v>21.2</v>
      </c>
    </row>
    <row r="10" spans="1:4" s="164" customFormat="1" ht="22.5" customHeight="1">
      <c r="A10" s="176" t="s">
        <v>27</v>
      </c>
      <c r="B10" s="172" t="s">
        <v>20</v>
      </c>
      <c r="C10" s="174" t="s">
        <v>285</v>
      </c>
      <c r="D10" s="175">
        <v>14.9</v>
      </c>
    </row>
    <row r="11" spans="1:4" s="164" customFormat="1" ht="22.5" customHeight="1">
      <c r="A11" s="176" t="s">
        <v>28</v>
      </c>
      <c r="B11" s="172" t="s">
        <v>20</v>
      </c>
      <c r="C11" s="174" t="s">
        <v>255</v>
      </c>
      <c r="D11" s="175">
        <v>28.2</v>
      </c>
    </row>
    <row r="12" spans="1:4" s="164" customFormat="1" ht="22.5" customHeight="1">
      <c r="A12" s="176" t="s">
        <v>29</v>
      </c>
      <c r="B12" s="172" t="s">
        <v>20</v>
      </c>
      <c r="C12" s="244">
        <v>191.9287</v>
      </c>
      <c r="D12" s="222">
        <v>5.26</v>
      </c>
    </row>
    <row r="13" spans="1:4" s="164" customFormat="1" ht="22.5" customHeight="1">
      <c r="A13" s="176" t="s">
        <v>30</v>
      </c>
      <c r="B13" s="172" t="s">
        <v>31</v>
      </c>
      <c r="C13" s="245">
        <v>461.1736</v>
      </c>
      <c r="D13" s="222">
        <v>-2.09</v>
      </c>
    </row>
    <row r="14" spans="1:4" s="164" customFormat="1" ht="22.5" customHeight="1">
      <c r="A14" s="176" t="s">
        <v>32</v>
      </c>
      <c r="B14" s="172" t="s">
        <v>20</v>
      </c>
      <c r="C14" s="223">
        <v>270.0498</v>
      </c>
      <c r="D14" s="222">
        <v>-3.18</v>
      </c>
    </row>
    <row r="15" spans="1:4" s="164" customFormat="1" ht="22.5" customHeight="1">
      <c r="A15" s="178" t="s">
        <v>33</v>
      </c>
      <c r="B15" s="172" t="s">
        <v>20</v>
      </c>
      <c r="C15" s="246">
        <v>1471.0260625838982</v>
      </c>
      <c r="D15" s="175">
        <v>18.1</v>
      </c>
    </row>
    <row r="16" spans="1:4" s="164" customFormat="1" ht="22.5" customHeight="1">
      <c r="A16" s="176" t="s">
        <v>34</v>
      </c>
      <c r="B16" s="172" t="s">
        <v>20</v>
      </c>
      <c r="C16" s="243">
        <v>504.10993099999996</v>
      </c>
      <c r="D16" s="175">
        <v>45.5</v>
      </c>
    </row>
    <row r="17" spans="1:4" s="164" customFormat="1" ht="22.5" customHeight="1">
      <c r="A17" s="176" t="s">
        <v>35</v>
      </c>
      <c r="B17" s="172" t="s">
        <v>20</v>
      </c>
      <c r="C17" s="243">
        <v>248.178532</v>
      </c>
      <c r="D17" s="175">
        <v>58.5</v>
      </c>
    </row>
    <row r="18" spans="1:4" s="164" customFormat="1" ht="22.5" customHeight="1">
      <c r="A18" s="176" t="s">
        <v>36</v>
      </c>
      <c r="B18" s="172" t="s">
        <v>20</v>
      </c>
      <c r="C18" s="243">
        <v>255.93139900000003</v>
      </c>
      <c r="D18" s="247">
        <v>34.8</v>
      </c>
    </row>
    <row r="19" spans="1:4" s="164" customFormat="1" ht="22.5" customHeight="1">
      <c r="A19" s="265" t="s">
        <v>296</v>
      </c>
      <c r="B19" s="266" t="s">
        <v>20</v>
      </c>
      <c r="C19" s="244">
        <v>835.6</v>
      </c>
      <c r="D19" s="267">
        <v>20.1</v>
      </c>
    </row>
    <row r="20" spans="1:4" s="164" customFormat="1" ht="22.5" customHeight="1">
      <c r="A20" s="176" t="s">
        <v>37</v>
      </c>
      <c r="B20" s="172" t="s">
        <v>284</v>
      </c>
      <c r="C20" s="248">
        <v>3741</v>
      </c>
      <c r="D20" s="249" t="s">
        <v>285</v>
      </c>
    </row>
    <row r="21" spans="1:4" s="164" customFormat="1" ht="22.5" customHeight="1">
      <c r="A21" s="173" t="s">
        <v>38</v>
      </c>
      <c r="B21" s="172" t="s">
        <v>20</v>
      </c>
      <c r="C21" s="177">
        <v>301.4806</v>
      </c>
      <c r="D21" s="175">
        <v>12.6</v>
      </c>
    </row>
    <row r="22" spans="1:4" s="164" customFormat="1" ht="22.5" customHeight="1">
      <c r="A22" s="173" t="s">
        <v>39</v>
      </c>
      <c r="B22" s="172" t="s">
        <v>20</v>
      </c>
      <c r="C22" s="177">
        <v>136.363</v>
      </c>
      <c r="D22" s="175">
        <v>22.4</v>
      </c>
    </row>
    <row r="23" spans="1:4" s="164" customFormat="1" ht="22.5" customHeight="1">
      <c r="A23" s="173" t="s">
        <v>40</v>
      </c>
      <c r="B23" s="172" t="s">
        <v>20</v>
      </c>
      <c r="C23" s="177">
        <v>424.8972</v>
      </c>
      <c r="D23" s="175">
        <v>4.5</v>
      </c>
    </row>
    <row r="24" spans="1:4" s="164" customFormat="1" ht="22.5" customHeight="1">
      <c r="A24" s="176" t="s">
        <v>41</v>
      </c>
      <c r="B24" s="172" t="s">
        <v>20</v>
      </c>
      <c r="C24" s="177">
        <v>3297.5777224636</v>
      </c>
      <c r="D24" s="175">
        <v>8.249007002402607</v>
      </c>
    </row>
    <row r="25" spans="1:4" s="164" customFormat="1" ht="22.5" customHeight="1">
      <c r="A25" s="176" t="s">
        <v>42</v>
      </c>
      <c r="B25" s="172" t="s">
        <v>20</v>
      </c>
      <c r="C25" s="177">
        <v>2803.4488997012</v>
      </c>
      <c r="D25" s="175">
        <v>16.546723492661243</v>
      </c>
    </row>
    <row r="26" spans="1:4" s="164" customFormat="1" ht="22.5" customHeight="1">
      <c r="A26" s="176" t="s">
        <v>43</v>
      </c>
      <c r="B26" s="172" t="s">
        <v>5</v>
      </c>
      <c r="C26" s="179" t="s">
        <v>285</v>
      </c>
      <c r="D26" s="180">
        <v>99.95949826</v>
      </c>
    </row>
    <row r="27" spans="1:4" s="164" customFormat="1" ht="22.5" customHeight="1">
      <c r="A27" s="173" t="s">
        <v>44</v>
      </c>
      <c r="B27" s="172" t="s">
        <v>45</v>
      </c>
      <c r="C27" s="177">
        <v>145.905868</v>
      </c>
      <c r="D27" s="175">
        <v>12.57</v>
      </c>
    </row>
    <row r="28" spans="1:4" s="164" customFormat="1" ht="22.5" customHeight="1">
      <c r="A28" s="173" t="s">
        <v>46</v>
      </c>
      <c r="B28" s="172" t="s">
        <v>45</v>
      </c>
      <c r="C28" s="181">
        <v>75.84262700000001</v>
      </c>
      <c r="D28" s="182">
        <v>11.02</v>
      </c>
    </row>
    <row r="29" spans="1:4" s="164" customFormat="1" ht="22.5" customHeight="1">
      <c r="A29" s="176" t="s">
        <v>47</v>
      </c>
      <c r="B29" s="172" t="s">
        <v>48</v>
      </c>
      <c r="C29" s="277" t="s">
        <v>21</v>
      </c>
      <c r="D29" s="278"/>
    </row>
    <row r="30" spans="1:4" s="164" customFormat="1" ht="22.5" customHeight="1">
      <c r="A30" s="178" t="s">
        <v>49</v>
      </c>
      <c r="B30" s="172" t="s">
        <v>48</v>
      </c>
      <c r="C30" s="279"/>
      <c r="D30" s="280"/>
    </row>
    <row r="31" spans="1:4" s="164" customFormat="1" ht="22.5" customHeight="1">
      <c r="A31" s="178" t="s">
        <v>50</v>
      </c>
      <c r="B31" s="172" t="s">
        <v>48</v>
      </c>
      <c r="C31" s="281"/>
      <c r="D31" s="282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1" sqref="G1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39" customWidth="1"/>
  </cols>
  <sheetData>
    <row r="1" spans="1:4" ht="24.75">
      <c r="A1" s="283" t="s">
        <v>51</v>
      </c>
      <c r="B1" s="283"/>
      <c r="C1" s="161"/>
      <c r="D1" s="161"/>
    </row>
    <row r="2" spans="1:4" ht="15.75">
      <c r="A2" s="162"/>
      <c r="B2" s="162"/>
      <c r="D2"/>
    </row>
    <row r="3" spans="1:2" ht="24" customHeight="1">
      <c r="A3" s="142" t="s">
        <v>52</v>
      </c>
      <c r="B3" s="230" t="s">
        <v>53</v>
      </c>
    </row>
    <row r="4" spans="1:2" ht="24" customHeight="1">
      <c r="A4" s="163" t="s">
        <v>54</v>
      </c>
      <c r="B4" s="145">
        <f>'[7]Sheet1'!$G22</f>
        <v>7.4</v>
      </c>
    </row>
    <row r="5" spans="1:2" ht="24" customHeight="1">
      <c r="A5" s="112" t="s">
        <v>55</v>
      </c>
      <c r="B5" s="145">
        <f>'[7]Sheet1'!$G23</f>
        <v>-15.33328063029561</v>
      </c>
    </row>
    <row r="6" spans="1:2" ht="24" customHeight="1">
      <c r="A6" s="112" t="s">
        <v>56</v>
      </c>
      <c r="B6" s="145">
        <f>'[7]Sheet1'!$G24</f>
        <v>7.685532917284732</v>
      </c>
    </row>
    <row r="7" spans="1:2" ht="24" customHeight="1">
      <c r="A7" s="112" t="s">
        <v>57</v>
      </c>
      <c r="B7" s="145">
        <f>'[7]Sheet1'!$G25</f>
        <v>22.016216227910924</v>
      </c>
    </row>
    <row r="8" spans="1:2" ht="24" customHeight="1">
      <c r="A8" s="112" t="s">
        <v>58</v>
      </c>
      <c r="B8" s="145">
        <f>'[7]Sheet1'!$G26</f>
        <v>-22.170097499280182</v>
      </c>
    </row>
    <row r="9" spans="1:2" ht="24" customHeight="1">
      <c r="A9" s="112" t="s">
        <v>59</v>
      </c>
      <c r="B9" s="145">
        <f>'[7]Sheet1'!$G27</f>
        <v>1.4978949559650623</v>
      </c>
    </row>
    <row r="10" spans="1:2" ht="24" customHeight="1">
      <c r="A10" s="112" t="s">
        <v>60</v>
      </c>
      <c r="B10" s="145">
        <f>'[7]Sheet1'!$G28</f>
        <v>8.358317915633506</v>
      </c>
    </row>
    <row r="11" spans="1:2" ht="24" customHeight="1">
      <c r="A11" s="112" t="s">
        <v>61</v>
      </c>
      <c r="B11" s="145">
        <f>'[7]Sheet1'!$G29</f>
        <v>-3.72682940814133</v>
      </c>
    </row>
    <row r="12" spans="1:2" ht="24" customHeight="1">
      <c r="A12" s="112" t="s">
        <v>62</v>
      </c>
      <c r="B12" s="145">
        <f>'[7]Sheet1'!$G30</f>
        <v>9.953344298649869</v>
      </c>
    </row>
    <row r="13" spans="1:2" ht="24" customHeight="1">
      <c r="A13" s="112" t="s">
        <v>63</v>
      </c>
      <c r="B13" s="145">
        <f>'[7]Sheet1'!$G31</f>
        <v>-7.851281846056823</v>
      </c>
    </row>
    <row r="14" spans="1:2" ht="24" customHeight="1">
      <c r="A14" s="112" t="s">
        <v>64</v>
      </c>
      <c r="B14" s="145">
        <f>'[7]Sheet1'!$G32</f>
        <v>10.141583837521416</v>
      </c>
    </row>
    <row r="15" spans="1:2" ht="24" customHeight="1">
      <c r="A15" s="112" t="s">
        <v>65</v>
      </c>
      <c r="B15" s="145">
        <f>'[7]Sheet1'!$G33</f>
        <v>15.058374107906424</v>
      </c>
    </row>
    <row r="16" spans="1:2" ht="24" customHeight="1">
      <c r="A16" s="117" t="s">
        <v>66</v>
      </c>
      <c r="B16" s="226">
        <f>'[7]Sheet1'!$G34</f>
        <v>32.55925510852198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51" customWidth="1"/>
    <col min="2" max="2" width="13.50390625" style="0" customWidth="1"/>
  </cols>
  <sheetData>
    <row r="1" spans="1:2" s="147" customFormat="1" ht="24.75">
      <c r="A1" s="284" t="s">
        <v>67</v>
      </c>
      <c r="B1" s="284"/>
    </row>
    <row r="2" spans="1:2" s="147" customFormat="1" ht="19.5">
      <c r="A2" s="152"/>
      <c r="B2" s="153"/>
    </row>
    <row r="3" spans="1:2" s="148" customFormat="1" ht="29.25" customHeight="1">
      <c r="A3" s="154" t="s">
        <v>68</v>
      </c>
      <c r="B3" s="155" t="s">
        <v>69</v>
      </c>
    </row>
    <row r="4" spans="1:2" s="149" customFormat="1" ht="29.25" customHeight="1">
      <c r="A4" s="154" t="s">
        <v>70</v>
      </c>
      <c r="B4" s="156">
        <f>'[7]Sheet1'!$G38</f>
        <v>7.254851559508113</v>
      </c>
    </row>
    <row r="5" spans="1:2" s="137" customFormat="1" ht="29.25" customHeight="1">
      <c r="A5" s="157" t="s">
        <v>71</v>
      </c>
      <c r="B5" s="156">
        <f>'[7]Sheet1'!$G39</f>
        <v>-1.7324692131101993</v>
      </c>
    </row>
    <row r="6" spans="1:2" s="137" customFormat="1" ht="29.25" customHeight="1">
      <c r="A6" s="157" t="s">
        <v>72</v>
      </c>
      <c r="B6" s="156">
        <f>'[7]Sheet1'!$G40</f>
        <v>13.993593413542872</v>
      </c>
    </row>
    <row r="7" spans="1:2" s="137" customFormat="1" ht="29.25" customHeight="1">
      <c r="A7" s="157" t="s">
        <v>73</v>
      </c>
      <c r="B7" s="156">
        <f>'[7]Sheet1'!$G41</f>
        <v>13.575642537140764</v>
      </c>
    </row>
    <row r="8" spans="1:2" s="137" customFormat="1" ht="29.25" customHeight="1">
      <c r="A8" s="157" t="s">
        <v>74</v>
      </c>
      <c r="B8" s="156">
        <f>'[7]Sheet1'!$G42</f>
        <v>12.97334989919483</v>
      </c>
    </row>
    <row r="9" spans="1:2" s="137" customFormat="1" ht="29.25" customHeight="1">
      <c r="A9" s="157" t="s">
        <v>75</v>
      </c>
      <c r="B9" s="156">
        <f>'[7]Sheet1'!$G43</f>
        <v>23.1</v>
      </c>
    </row>
    <row r="10" spans="1:2" s="150" customFormat="1" ht="29.25" customHeight="1">
      <c r="A10" s="158" t="s">
        <v>76</v>
      </c>
      <c r="B10" s="156">
        <f>'[7]Sheet1'!$G44</f>
        <v>3.6</v>
      </c>
    </row>
    <row r="11" spans="1:2" s="150" customFormat="1" ht="29.25" customHeight="1">
      <c r="A11" s="158" t="s">
        <v>77</v>
      </c>
      <c r="B11" s="156">
        <f>'[7]Sheet1'!$G45</f>
        <v>6.552335414672039</v>
      </c>
    </row>
    <row r="12" spans="1:2" s="150" customFormat="1" ht="29.25" customHeight="1">
      <c r="A12" s="158" t="s">
        <v>78</v>
      </c>
      <c r="B12" s="156">
        <f>'[7]Sheet1'!$G46</f>
        <v>3.9827248795519354</v>
      </c>
    </row>
    <row r="13" spans="1:2" s="150" customFormat="1" ht="29.25" customHeight="1">
      <c r="A13" s="158" t="s">
        <v>79</v>
      </c>
      <c r="B13" s="156">
        <f>'[7]Sheet1'!$G47</f>
        <v>4.848811624227145</v>
      </c>
    </row>
    <row r="14" spans="1:2" s="150" customFormat="1" ht="29.25" customHeight="1">
      <c r="A14" s="159" t="s">
        <v>80</v>
      </c>
      <c r="B14" s="160">
        <f>'[7]Sheet1'!$G48</f>
        <v>40.02132687781832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P14" sqref="P14"/>
    </sheetView>
  </sheetViews>
  <sheetFormatPr defaultColWidth="8.00390625" defaultRowHeight="14.25"/>
  <cols>
    <col min="1" max="1" width="40.50390625" style="139" customWidth="1"/>
    <col min="2" max="2" width="15.50390625" style="0" customWidth="1"/>
  </cols>
  <sheetData>
    <row r="1" spans="1:2" ht="24.75">
      <c r="A1" s="285" t="s">
        <v>81</v>
      </c>
      <c r="B1" s="285"/>
    </row>
    <row r="2" spans="1:2" ht="19.5">
      <c r="A2" s="140"/>
      <c r="B2" s="141"/>
    </row>
    <row r="3" spans="1:2" s="137" customFormat="1" ht="30.75" customHeight="1">
      <c r="A3" s="142" t="s">
        <v>52</v>
      </c>
      <c r="B3" s="231" t="s">
        <v>53</v>
      </c>
    </row>
    <row r="4" spans="1:3" ht="33.75" customHeight="1">
      <c r="A4" s="143" t="s">
        <v>82</v>
      </c>
      <c r="B4" s="145">
        <f>'[7]Sheet1'!$G52</f>
        <v>7.1</v>
      </c>
      <c r="C4" s="12"/>
    </row>
    <row r="5" spans="1:3" ht="33.75" customHeight="1">
      <c r="A5" s="144" t="s">
        <v>83</v>
      </c>
      <c r="B5" s="145">
        <f>'[7]Sheet1'!$G53</f>
        <v>19.819056429232205</v>
      </c>
      <c r="C5" s="12"/>
    </row>
    <row r="6" spans="1:3" ht="33.75" customHeight="1">
      <c r="A6" s="144" t="s">
        <v>84</v>
      </c>
      <c r="B6" s="145">
        <f>'[7]Sheet1'!$G54</f>
        <v>-4.4</v>
      </c>
      <c r="C6" s="12"/>
    </row>
    <row r="7" spans="1:3" ht="33.75" customHeight="1">
      <c r="A7" s="144" t="s">
        <v>85</v>
      </c>
      <c r="B7" s="145">
        <f>'[7]Sheet1'!$G55</f>
        <v>15.1</v>
      </c>
      <c r="C7" s="12"/>
    </row>
    <row r="8" spans="1:3" ht="33.75" customHeight="1">
      <c r="A8" s="144" t="s">
        <v>86</v>
      </c>
      <c r="B8" s="145">
        <f>'[7]Sheet1'!$G56</f>
        <v>7.9</v>
      </c>
      <c r="C8" s="12"/>
    </row>
    <row r="9" spans="1:3" ht="33.75" customHeight="1">
      <c r="A9" s="144" t="s">
        <v>87</v>
      </c>
      <c r="B9" s="145">
        <f>'[7]Sheet1'!$G57</f>
        <v>8.4</v>
      </c>
      <c r="C9" s="12"/>
    </row>
    <row r="10" spans="1:3" ht="33.75" customHeight="1">
      <c r="A10" s="144" t="s">
        <v>88</v>
      </c>
      <c r="B10" s="145">
        <f>'[7]Sheet1'!$G58</f>
        <v>8.1</v>
      </c>
      <c r="C10" s="12"/>
    </row>
    <row r="11" spans="1:3" ht="33.75" customHeight="1">
      <c r="A11" s="144" t="s">
        <v>89</v>
      </c>
      <c r="B11" s="145">
        <f>'[7]Sheet1'!$G59</f>
        <v>15.7</v>
      </c>
      <c r="C11" s="12"/>
    </row>
    <row r="12" spans="1:3" ht="33.75" customHeight="1">
      <c r="A12" s="144" t="s">
        <v>90</v>
      </c>
      <c r="B12" s="145">
        <f>'[7]Sheet1'!$G60</f>
        <v>6.5</v>
      </c>
      <c r="C12" s="12"/>
    </row>
    <row r="13" spans="1:3" ht="33.75" customHeight="1">
      <c r="A13" s="144" t="s">
        <v>91</v>
      </c>
      <c r="B13" s="145">
        <f>'[7]Sheet1'!$G61</f>
        <v>-16.3</v>
      </c>
      <c r="C13" s="12"/>
    </row>
    <row r="14" spans="1:2" ht="33.75" customHeight="1">
      <c r="A14" s="146" t="s">
        <v>92</v>
      </c>
      <c r="B14" s="226">
        <f>'[7]Sheet1'!$G62</f>
        <v>46.8</v>
      </c>
    </row>
    <row r="15" spans="1:2" s="138" customFormat="1" ht="10.5">
      <c r="A15" s="286"/>
      <c r="B15" s="287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K9" sqref="K9"/>
    </sheetView>
  </sheetViews>
  <sheetFormatPr defaultColWidth="7.875" defaultRowHeight="14.25"/>
  <cols>
    <col min="1" max="1" width="20.50390625" style="128" customWidth="1"/>
    <col min="2" max="2" width="12.875" style="234" customWidth="1"/>
    <col min="3" max="3" width="11.25390625" style="234" customWidth="1"/>
    <col min="4" max="4" width="15.125" style="234" customWidth="1"/>
    <col min="5" max="5" width="9.75390625" style="234" customWidth="1"/>
    <col min="6" max="6" width="9.75390625" style="128" bestFit="1" customWidth="1"/>
    <col min="7" max="16384" width="7.875" style="128" customWidth="1"/>
  </cols>
  <sheetData>
    <row r="1" spans="1:6" ht="25.5" customHeight="1">
      <c r="A1" s="288" t="s">
        <v>93</v>
      </c>
      <c r="B1" s="288"/>
      <c r="C1" s="288"/>
      <c r="D1" s="288"/>
      <c r="E1" s="288"/>
      <c r="F1" s="288"/>
    </row>
    <row r="2" spans="1:6" ht="15.75">
      <c r="A2" s="129"/>
      <c r="D2" s="289"/>
      <c r="E2" s="289"/>
      <c r="F2" s="129"/>
    </row>
    <row r="3" spans="1:6" s="126" customFormat="1" ht="28.5" customHeight="1">
      <c r="A3" s="295"/>
      <c r="B3" s="290" t="s">
        <v>44</v>
      </c>
      <c r="C3" s="291"/>
      <c r="D3" s="290" t="s">
        <v>94</v>
      </c>
      <c r="E3" s="291"/>
      <c r="F3" s="130"/>
    </row>
    <row r="4" spans="1:6" s="127" customFormat="1" ht="30" customHeight="1">
      <c r="A4" s="295"/>
      <c r="B4" s="131" t="s">
        <v>95</v>
      </c>
      <c r="C4" s="131" t="s">
        <v>18</v>
      </c>
      <c r="D4" s="131" t="s">
        <v>95</v>
      </c>
      <c r="E4" s="131" t="s">
        <v>18</v>
      </c>
      <c r="F4" s="130"/>
    </row>
    <row r="5" spans="1:7" s="127" customFormat="1" ht="27.75" customHeight="1">
      <c r="A5" s="132" t="s">
        <v>96</v>
      </c>
      <c r="B5" s="235">
        <f>'[1]Sheet1'!$C7</f>
        <v>1459058.6773</v>
      </c>
      <c r="C5" s="236">
        <f>'[1]Sheet1'!$E7</f>
        <v>12.57</v>
      </c>
      <c r="D5" s="237">
        <f>'[1]Sheet1'!$F7</f>
        <v>758426.2662</v>
      </c>
      <c r="E5" s="238">
        <f>'[1]Sheet1'!$H7</f>
        <v>11.02</v>
      </c>
      <c r="F5" s="133"/>
      <c r="G5" s="134"/>
    </row>
    <row r="6" spans="1:8" s="126" customFormat="1" ht="27.75" customHeight="1">
      <c r="A6" s="135" t="s">
        <v>97</v>
      </c>
      <c r="B6" s="235">
        <f>'[1]Sheet1'!$C8</f>
        <v>95782.6916</v>
      </c>
      <c r="C6" s="236">
        <f>'[1]Sheet1'!$E8</f>
        <v>115.06724526827</v>
      </c>
      <c r="D6" s="237">
        <f>'[1]Sheet1'!$F8</f>
        <v>95782.6916</v>
      </c>
      <c r="E6" s="238">
        <f>'[1]Sheet1'!$H8</f>
        <v>115.06724526827</v>
      </c>
      <c r="F6" s="133"/>
      <c r="G6" s="134"/>
      <c r="H6" s="127"/>
    </row>
    <row r="7" spans="1:8" s="126" customFormat="1" ht="27.75" customHeight="1">
      <c r="A7" s="233" t="s">
        <v>287</v>
      </c>
      <c r="B7" s="235">
        <f>'[1]Sheet1'!$C9</f>
        <v>566452.8761</v>
      </c>
      <c r="C7" s="236">
        <f>'[1]Sheet1'!$E9</f>
        <v>0.219876231959858</v>
      </c>
      <c r="D7" s="237">
        <f>'[1]Sheet1'!$F9</f>
        <v>337390.3027</v>
      </c>
      <c r="E7" s="238">
        <f>'[1]Sheet1'!$H9</f>
        <v>-8.43786192678178</v>
      </c>
      <c r="F7" s="133"/>
      <c r="G7" s="134"/>
      <c r="H7" s="127"/>
    </row>
    <row r="8" spans="1:8" s="126" customFormat="1" ht="27.75" customHeight="1">
      <c r="A8" s="135" t="s">
        <v>98</v>
      </c>
      <c r="B8" s="235">
        <f>'[1]Sheet1'!$C10</f>
        <v>51454.6716</v>
      </c>
      <c r="C8" s="236">
        <f>'[1]Sheet1'!$E10</f>
        <v>1.55928735964634</v>
      </c>
      <c r="D8" s="237">
        <f>'[1]Sheet1'!$F10</f>
        <v>33186.1643</v>
      </c>
      <c r="E8" s="238">
        <f>'[1]Sheet1'!$H10</f>
        <v>9.14834640235184</v>
      </c>
      <c r="F8" s="133"/>
      <c r="G8" s="134"/>
      <c r="H8" s="127"/>
    </row>
    <row r="9" spans="1:8" s="126" customFormat="1" ht="27.75" customHeight="1">
      <c r="A9" s="135" t="s">
        <v>99</v>
      </c>
      <c r="B9" s="235">
        <f>'[1]Sheet1'!$C11</f>
        <v>31539.9709</v>
      </c>
      <c r="C9" s="236">
        <f>'[1]Sheet1'!$E11</f>
        <v>8.5367053771064</v>
      </c>
      <c r="D9" s="237">
        <f>'[1]Sheet1'!$F11</f>
        <v>8019.8378</v>
      </c>
      <c r="E9" s="238">
        <f>'[1]Sheet1'!$H11</f>
        <v>9.15409972920389</v>
      </c>
      <c r="F9" s="133"/>
      <c r="G9" s="134"/>
      <c r="H9" s="127"/>
    </row>
    <row r="10" spans="1:8" s="126" customFormat="1" ht="27.75" customHeight="1">
      <c r="A10" s="135" t="s">
        <v>100</v>
      </c>
      <c r="B10" s="235">
        <f>'[1]Sheet1'!$C12</f>
        <v>103301.4722</v>
      </c>
      <c r="C10" s="236">
        <f>'[1]Sheet1'!$E12</f>
        <v>11.2346183989817</v>
      </c>
      <c r="D10" s="237">
        <f>'[1]Sheet1'!$F12</f>
        <v>47815.5739</v>
      </c>
      <c r="E10" s="238">
        <f>'[1]Sheet1'!$H12</f>
        <v>9.44399895382728</v>
      </c>
      <c r="F10" s="133"/>
      <c r="G10" s="134"/>
      <c r="H10" s="127"/>
    </row>
    <row r="11" spans="1:8" s="126" customFormat="1" ht="27.75" customHeight="1">
      <c r="A11" s="135" t="s">
        <v>101</v>
      </c>
      <c r="B11" s="235">
        <f>'[1]Sheet1'!$C13</f>
        <v>77518.126</v>
      </c>
      <c r="C11" s="236">
        <f>'[1]Sheet1'!$E13</f>
        <v>9.93592224478776</v>
      </c>
      <c r="D11" s="237">
        <f>'[1]Sheet1'!$F13</f>
        <v>20573.4435</v>
      </c>
      <c r="E11" s="238">
        <f>'[1]Sheet1'!$H13</f>
        <v>11.8145100474283</v>
      </c>
      <c r="F11" s="133"/>
      <c r="G11" s="134"/>
      <c r="H11" s="127"/>
    </row>
    <row r="12" spans="1:8" s="126" customFormat="1" ht="27.75" customHeight="1">
      <c r="A12" s="135" t="s">
        <v>102</v>
      </c>
      <c r="B12" s="235">
        <f>'[1]Sheet1'!$C14</f>
        <v>102631.3204</v>
      </c>
      <c r="C12" s="236">
        <f>'[1]Sheet1'!$E14</f>
        <v>14.0853604141883</v>
      </c>
      <c r="D12" s="237">
        <f>'[1]Sheet1'!$F14</f>
        <v>25064.8245</v>
      </c>
      <c r="E12" s="238">
        <f>'[1]Sheet1'!$H14</f>
        <v>18.8700082410002</v>
      </c>
      <c r="F12" s="133"/>
      <c r="G12" s="134"/>
      <c r="H12" s="127"/>
    </row>
    <row r="13" spans="1:8" s="126" customFormat="1" ht="27.75" customHeight="1">
      <c r="A13" s="135" t="s">
        <v>103</v>
      </c>
      <c r="B13" s="235">
        <f>'[1]Sheet1'!$C15</f>
        <v>167465.7881</v>
      </c>
      <c r="C13" s="236">
        <f>'[1]Sheet1'!$E15</f>
        <v>15.0208136932089</v>
      </c>
      <c r="D13" s="237">
        <f>'[1]Sheet1'!$F15</f>
        <v>66457.4338</v>
      </c>
      <c r="E13" s="238">
        <f>'[1]Sheet1'!$H15</f>
        <v>18.8023427675504</v>
      </c>
      <c r="F13" s="133"/>
      <c r="G13" s="134"/>
      <c r="H13" s="127"/>
    </row>
    <row r="14" spans="1:8" s="126" customFormat="1" ht="27.75" customHeight="1">
      <c r="A14" s="135" t="s">
        <v>104</v>
      </c>
      <c r="B14" s="235">
        <f>'[1]Sheet1'!$C16</f>
        <v>120901.2866</v>
      </c>
      <c r="C14" s="236">
        <f>'[1]Sheet1'!$E16</f>
        <v>18.400903309562</v>
      </c>
      <c r="D14" s="237">
        <f>'[1]Sheet1'!$F16</f>
        <v>48631.2554</v>
      </c>
      <c r="E14" s="238">
        <f>'[1]Sheet1'!$H16</f>
        <v>27.7986757834131</v>
      </c>
      <c r="F14" s="133"/>
      <c r="G14" s="134"/>
      <c r="H14" s="127"/>
    </row>
    <row r="15" spans="1:8" s="126" customFormat="1" ht="27.75" customHeight="1">
      <c r="A15" s="135" t="s">
        <v>105</v>
      </c>
      <c r="B15" s="235">
        <f>'[1]Sheet1'!$C17</f>
        <v>92085.526</v>
      </c>
      <c r="C15" s="236">
        <f>'[1]Sheet1'!$E17</f>
        <v>3.96098283114243</v>
      </c>
      <c r="D15" s="237">
        <f>'[1]Sheet1'!$F17</f>
        <v>49069.8744</v>
      </c>
      <c r="E15" s="238">
        <f>'[1]Sheet1'!$H17</f>
        <v>-0.451055656366728</v>
      </c>
      <c r="F15" s="133"/>
      <c r="G15" s="134"/>
      <c r="H15" s="127"/>
    </row>
    <row r="16" spans="1:8" s="126" customFormat="1" ht="27.75" customHeight="1">
      <c r="A16" s="135" t="s">
        <v>106</v>
      </c>
      <c r="B16" s="235">
        <f>'[1]Sheet1'!$C18</f>
        <v>15992.0118</v>
      </c>
      <c r="C16" s="236">
        <f>'[1]Sheet1'!$E18</f>
        <v>11.364379775653</v>
      </c>
      <c r="D16" s="237">
        <f>'[1]Sheet1'!$F18</f>
        <v>5210.2704</v>
      </c>
      <c r="E16" s="238">
        <f>'[1]Sheet1'!$H18</f>
        <v>24.8930799329122</v>
      </c>
      <c r="F16" s="133"/>
      <c r="G16" s="134"/>
      <c r="H16" s="127"/>
    </row>
    <row r="17" spans="1:8" s="126" customFormat="1" ht="27.75" customHeight="1">
      <c r="A17" s="136" t="s">
        <v>258</v>
      </c>
      <c r="B17" s="239">
        <f>'[1]Sheet1'!$C19</f>
        <v>33932.936</v>
      </c>
      <c r="C17" s="240" t="s">
        <v>255</v>
      </c>
      <c r="D17" s="241">
        <f>'[1]Sheet1'!$F19</f>
        <v>21224.5939</v>
      </c>
      <c r="E17" s="242" t="s">
        <v>255</v>
      </c>
      <c r="F17" s="133"/>
      <c r="G17" s="134"/>
      <c r="H17" s="127"/>
    </row>
    <row r="18" spans="1:6" ht="15.75">
      <c r="A18" s="292" t="s">
        <v>286</v>
      </c>
      <c r="B18" s="293"/>
      <c r="C18" s="293"/>
      <c r="D18" s="294"/>
      <c r="E18" s="294"/>
      <c r="F18" s="294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43" sqref="H43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12" bestFit="1" customWidth="1"/>
  </cols>
  <sheetData>
    <row r="1" spans="1:4" ht="24.75">
      <c r="A1" s="296" t="s">
        <v>27</v>
      </c>
      <c r="B1" s="296"/>
      <c r="C1" s="119"/>
      <c r="D1" s="119"/>
    </row>
    <row r="3" spans="1:2" ht="17.25">
      <c r="A3" s="42"/>
      <c r="B3" s="120"/>
    </row>
    <row r="4" spans="1:4" ht="24.75" customHeight="1">
      <c r="A4" s="121" t="s">
        <v>52</v>
      </c>
      <c r="B4" s="107" t="s">
        <v>18</v>
      </c>
      <c r="D4"/>
    </row>
    <row r="5" spans="1:2" s="11" customFormat="1" ht="23.25" customHeight="1">
      <c r="A5" s="122" t="s">
        <v>107</v>
      </c>
      <c r="B5" s="123">
        <f>'[5]T034925_1'!$E6</f>
        <v>14.9</v>
      </c>
    </row>
    <row r="6" spans="1:2" s="11" customFormat="1" ht="23.25" customHeight="1">
      <c r="A6" s="124" t="s">
        <v>108</v>
      </c>
      <c r="B6" s="123" t="str">
        <f>'[5]T034925_1'!$E7</f>
        <v>  </v>
      </c>
    </row>
    <row r="7" spans="1:2" s="11" customFormat="1" ht="23.25" customHeight="1">
      <c r="A7" s="124" t="s">
        <v>109</v>
      </c>
      <c r="B7" s="123">
        <f>'[5]T034925_1'!$E8</f>
        <v>3.2</v>
      </c>
    </row>
    <row r="8" spans="1:2" s="11" customFormat="1" ht="23.25" customHeight="1">
      <c r="A8" s="124" t="s">
        <v>110</v>
      </c>
      <c r="B8" s="123">
        <f>'[5]T034925_1'!$E9</f>
        <v>19</v>
      </c>
    </row>
    <row r="9" spans="1:2" s="11" customFormat="1" ht="23.25" customHeight="1">
      <c r="A9" s="124" t="s">
        <v>111</v>
      </c>
      <c r="B9" s="123">
        <f>'[5]T034925_1'!$E10</f>
        <v>16.5</v>
      </c>
    </row>
    <row r="10" spans="1:2" s="11" customFormat="1" ht="23.25" customHeight="1">
      <c r="A10" s="124" t="s">
        <v>112</v>
      </c>
      <c r="B10" s="123" t="str">
        <f>'[5]T034925_1'!$E11</f>
        <v>  </v>
      </c>
    </row>
    <row r="11" spans="1:2" s="11" customFormat="1" ht="23.25" customHeight="1">
      <c r="A11" s="124" t="s">
        <v>113</v>
      </c>
      <c r="B11" s="123">
        <f>'[5]T034925_1'!$E12</f>
        <v>51.2</v>
      </c>
    </row>
    <row r="12" spans="1:2" s="11" customFormat="1" ht="23.25" customHeight="1">
      <c r="A12" s="124" t="s">
        <v>114</v>
      </c>
      <c r="B12" s="123">
        <f>'[5]T034925_1'!$E13</f>
        <v>14.1</v>
      </c>
    </row>
    <row r="13" spans="1:2" s="11" customFormat="1" ht="23.25" customHeight="1">
      <c r="A13" s="124" t="s">
        <v>115</v>
      </c>
      <c r="B13" s="123" t="str">
        <f>'[5]T034925_1'!$E14</f>
        <v>  </v>
      </c>
    </row>
    <row r="14" spans="1:2" s="11" customFormat="1" ht="23.25" customHeight="1">
      <c r="A14" s="124" t="s">
        <v>116</v>
      </c>
      <c r="B14" s="123">
        <f>'[5]T034925_1'!$E15</f>
        <v>6.6</v>
      </c>
    </row>
    <row r="15" spans="1:2" s="11" customFormat="1" ht="23.25" customHeight="1">
      <c r="A15" s="124" t="s">
        <v>117</v>
      </c>
      <c r="B15" s="123">
        <f>'[5]T034925_1'!$E16</f>
        <v>26.8</v>
      </c>
    </row>
    <row r="16" spans="1:2" s="11" customFormat="1" ht="23.25" customHeight="1">
      <c r="A16" s="124" t="s">
        <v>118</v>
      </c>
      <c r="B16" s="123">
        <f>'[5]T034925_1'!$E17</f>
        <v>6</v>
      </c>
    </row>
    <row r="17" spans="1:2" s="11" customFormat="1" ht="23.25" customHeight="1">
      <c r="A17" s="124" t="s">
        <v>119</v>
      </c>
      <c r="B17" s="123" t="str">
        <f>'[5]T034925_1'!$E18</f>
        <v>  </v>
      </c>
    </row>
    <row r="18" spans="1:4" s="11" customFormat="1" ht="22.5" customHeight="1">
      <c r="A18" s="124" t="s">
        <v>120</v>
      </c>
      <c r="B18" s="123">
        <f>'[5]T034925_1'!$E19</f>
        <v>-11.2</v>
      </c>
      <c r="C18"/>
      <c r="D18" s="12"/>
    </row>
    <row r="19" spans="1:5" ht="22.5" customHeight="1">
      <c r="A19" s="124" t="s">
        <v>121</v>
      </c>
      <c r="B19" s="123">
        <f>'[5]T034925_1'!$E20</f>
        <v>28.2</v>
      </c>
      <c r="E19" s="11"/>
    </row>
    <row r="20" spans="1:5" ht="22.5" customHeight="1">
      <c r="A20" s="124" t="s">
        <v>122</v>
      </c>
      <c r="B20" s="123">
        <f>'[5]T034925_1'!$E21</f>
        <v>80.1</v>
      </c>
      <c r="E20" s="11"/>
    </row>
    <row r="21" spans="1:5" ht="22.5" customHeight="1">
      <c r="A21" s="124" t="s">
        <v>123</v>
      </c>
      <c r="B21" s="123">
        <f>'[5]T034925_1'!$E22</f>
        <v>30.6</v>
      </c>
      <c r="E21" s="11"/>
    </row>
    <row r="22" spans="1:5" ht="22.5" customHeight="1">
      <c r="A22" s="124" t="s">
        <v>124</v>
      </c>
      <c r="B22" s="123">
        <f>'[5]T034925_1'!$E23</f>
        <v>5.9</v>
      </c>
      <c r="E22" s="11"/>
    </row>
    <row r="23" spans="1:5" s="30" customFormat="1" ht="22.5" customHeight="1">
      <c r="A23" s="124" t="s">
        <v>125</v>
      </c>
      <c r="B23" s="123">
        <f>'[5]T034925_1'!$E26</f>
        <v>-5</v>
      </c>
      <c r="C23"/>
      <c r="D23" s="12"/>
      <c r="E23" s="11"/>
    </row>
    <row r="24" spans="1:5" s="30" customFormat="1" ht="22.5" customHeight="1">
      <c r="A24" s="124" t="s">
        <v>126</v>
      </c>
      <c r="B24" s="123">
        <f>'[5]T034925_1'!$E27</f>
        <v>-4.1</v>
      </c>
      <c r="C24"/>
      <c r="D24" s="12"/>
      <c r="E24" s="11"/>
    </row>
    <row r="25" spans="1:5" s="30" customFormat="1" ht="22.5" customHeight="1">
      <c r="A25" s="124" t="s">
        <v>127</v>
      </c>
      <c r="B25" s="123">
        <f>'[5]T034925_1'!$E28</f>
        <v>0.6</v>
      </c>
      <c r="C25"/>
      <c r="D25" s="12"/>
      <c r="E25" s="11"/>
    </row>
    <row r="26" spans="1:5" ht="22.5" customHeight="1">
      <c r="A26" s="124" t="s">
        <v>128</v>
      </c>
      <c r="B26" s="123">
        <f>'[5]T034925_1'!$E29</f>
        <v>5.3</v>
      </c>
      <c r="E26" s="11"/>
    </row>
    <row r="27" spans="1:5" ht="17.25">
      <c r="A27" s="124" t="s">
        <v>129</v>
      </c>
      <c r="B27" s="123" t="str">
        <f>'[5]T034925_1'!$E30</f>
        <v>  </v>
      </c>
      <c r="E27" s="11"/>
    </row>
    <row r="28" spans="1:5" ht="17.25">
      <c r="A28" s="124" t="s">
        <v>130</v>
      </c>
      <c r="B28" s="123">
        <f>'[5]T034925_1'!$E31</f>
        <v>0.2</v>
      </c>
      <c r="E28" s="11"/>
    </row>
    <row r="29" spans="1:5" ht="17.25">
      <c r="A29" s="124" t="s">
        <v>131</v>
      </c>
      <c r="B29" s="123">
        <f>'[5]T034925_1'!$E32</f>
        <v>330.4</v>
      </c>
      <c r="E29" s="11"/>
    </row>
    <row r="30" spans="1:5" ht="17.25">
      <c r="A30" s="124" t="s">
        <v>132</v>
      </c>
      <c r="B30" s="123">
        <f>'[5]T034925_1'!$E33</f>
        <v>70.2</v>
      </c>
      <c r="E30" s="11"/>
    </row>
    <row r="31" spans="1:5" ht="17.25">
      <c r="A31" s="125" t="s">
        <v>133</v>
      </c>
      <c r="B31" s="123">
        <f>'[5]T034925_1'!$E34</f>
        <v>-36.8</v>
      </c>
      <c r="E31" s="11"/>
    </row>
    <row r="32" ht="17.25">
      <c r="A32" s="124" t="s">
        <v>134</v>
      </c>
    </row>
    <row r="33" spans="1:2" ht="17.25">
      <c r="A33" s="37" t="s">
        <v>135</v>
      </c>
      <c r="B33" s="123">
        <v>-45.50484094052559</v>
      </c>
    </row>
    <row r="34" spans="1:2" ht="17.25">
      <c r="A34" s="37" t="s">
        <v>136</v>
      </c>
      <c r="B34" s="123">
        <v>-50.11780149714994</v>
      </c>
    </row>
    <row r="35" spans="1:2" ht="17.25">
      <c r="A35" s="37" t="s">
        <v>137</v>
      </c>
      <c r="B35" s="123">
        <v>15.259409969481183</v>
      </c>
    </row>
    <row r="36" spans="1:2" ht="17.25">
      <c r="A36" s="37" t="s">
        <v>138</v>
      </c>
      <c r="B36" s="123">
        <v>34.115890709061546</v>
      </c>
    </row>
    <row r="37" spans="1:2" ht="17.25">
      <c r="A37" s="37" t="s">
        <v>139</v>
      </c>
      <c r="B37" s="123">
        <v>31.46666666666667</v>
      </c>
    </row>
    <row r="38" spans="1:2" ht="17.25">
      <c r="A38" s="37" t="s">
        <v>140</v>
      </c>
      <c r="B38" s="204">
        <v>41.29611259072715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D9" sqref="D9"/>
    </sheetView>
  </sheetViews>
  <sheetFormatPr defaultColWidth="8.00390625" defaultRowHeight="14.25"/>
  <cols>
    <col min="1" max="1" width="25.50390625" style="0" customWidth="1"/>
    <col min="2" max="2" width="12.75390625" style="102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97" t="s">
        <v>141</v>
      </c>
      <c r="B1" s="297"/>
      <c r="C1" s="297"/>
      <c r="D1" s="297"/>
      <c r="E1" s="103"/>
      <c r="F1" s="103"/>
    </row>
    <row r="2" spans="1:6" ht="17.25">
      <c r="A2" s="42"/>
      <c r="B2" s="13"/>
      <c r="C2" s="42"/>
      <c r="D2" s="104"/>
      <c r="E2" s="105"/>
      <c r="F2" s="105"/>
    </row>
    <row r="3" spans="1:4" ht="36.75" customHeight="1">
      <c r="A3" s="44" t="s">
        <v>142</v>
      </c>
      <c r="B3" s="44" t="s">
        <v>143</v>
      </c>
      <c r="C3" s="106" t="s">
        <v>144</v>
      </c>
      <c r="D3" s="107" t="s">
        <v>18</v>
      </c>
    </row>
    <row r="4" spans="1:4" s="38" customFormat="1" ht="28.5" customHeight="1">
      <c r="A4" s="108" t="s">
        <v>145</v>
      </c>
      <c r="B4" s="109" t="s">
        <v>20</v>
      </c>
      <c r="C4" s="110">
        <f>'[11]1、X40039_2021年10月'!$C5/10000</f>
        <v>191.9287</v>
      </c>
      <c r="D4" s="111">
        <f>'[11]1、X40039_2021年10月'!$E5</f>
        <v>5.26</v>
      </c>
    </row>
    <row r="5" spans="1:7" ht="28.5" customHeight="1">
      <c r="A5" s="112" t="s">
        <v>146</v>
      </c>
      <c r="B5" s="113" t="s">
        <v>20</v>
      </c>
      <c r="C5" s="229">
        <f>'[11]1、X40039_2021年10月'!$C6/10000</f>
        <v>155.1529</v>
      </c>
      <c r="D5" s="111">
        <f>'[11]1、X40039_2021年10月'!$E6</f>
        <v>2.64</v>
      </c>
      <c r="F5" s="38"/>
      <c r="G5" s="38"/>
    </row>
    <row r="6" spans="1:7" ht="28.5" customHeight="1">
      <c r="A6" s="112" t="s">
        <v>147</v>
      </c>
      <c r="B6" s="114" t="s">
        <v>20</v>
      </c>
      <c r="C6" s="229">
        <f>'[11]1、X40039_2021年10月'!$C7/10000</f>
        <v>22.0149</v>
      </c>
      <c r="D6" s="111">
        <f>'[11]1、X40039_2021年10月'!$E7</f>
        <v>13.48</v>
      </c>
      <c r="F6" s="38"/>
      <c r="G6" s="38"/>
    </row>
    <row r="7" spans="1:4" s="38" customFormat="1" ht="28.5" customHeight="1">
      <c r="A7" s="115" t="s">
        <v>30</v>
      </c>
      <c r="B7" s="116" t="s">
        <v>31</v>
      </c>
      <c r="C7" s="229">
        <f>'[11]1、X40039_2021年10月'!$C8/10000</f>
        <v>461.1736</v>
      </c>
      <c r="D7" s="111">
        <f>'[11]1、X40039_2021年10月'!$E8</f>
        <v>-2.09</v>
      </c>
    </row>
    <row r="8" spans="1:7" ht="28.5" customHeight="1">
      <c r="A8" s="112" t="s">
        <v>146</v>
      </c>
      <c r="B8" s="114" t="s">
        <v>31</v>
      </c>
      <c r="C8" s="229">
        <f>'[11]1、X40039_2021年10月'!$C9/10000</f>
        <v>408.5837</v>
      </c>
      <c r="D8" s="111">
        <f>'[11]1、X40039_2021年10月'!$E9</f>
        <v>-6.11</v>
      </c>
      <c r="F8" s="38"/>
      <c r="G8" s="38"/>
    </row>
    <row r="9" spans="1:7" ht="28.5" customHeight="1">
      <c r="A9" s="115" t="s">
        <v>32</v>
      </c>
      <c r="B9" s="116" t="s">
        <v>20</v>
      </c>
      <c r="C9" s="229">
        <f>'[11]1、X40039_2021年10月'!$C10/10000</f>
        <v>270.0498</v>
      </c>
      <c r="D9" s="111">
        <f>'[11]1、X40039_2021年10月'!$E10</f>
        <v>-3.18</v>
      </c>
      <c r="F9" s="38"/>
      <c r="G9" s="38"/>
    </row>
    <row r="10" spans="1:4" s="38" customFormat="1" ht="28.5" customHeight="1">
      <c r="A10" s="112" t="s">
        <v>146</v>
      </c>
      <c r="B10" s="114" t="s">
        <v>20</v>
      </c>
      <c r="C10" s="229">
        <f>'[11]1、X40039_2021年10月'!$C11/10000</f>
        <v>231.7146</v>
      </c>
      <c r="D10" s="111">
        <f>'[11]1、X40039_2021年10月'!$E11</f>
        <v>-9.41</v>
      </c>
    </row>
    <row r="11" spans="1:8" ht="28.5" customHeight="1">
      <c r="A11" s="115" t="s">
        <v>148</v>
      </c>
      <c r="B11" s="116" t="s">
        <v>31</v>
      </c>
      <c r="C11" s="229">
        <f>'[11]1、X40039_2021年10月'!$C12/10000</f>
        <v>2778.4948</v>
      </c>
      <c r="D11" s="111">
        <f>'[11]1、X40039_2021年10月'!$E12</f>
        <v>9.33</v>
      </c>
      <c r="F11" s="38"/>
      <c r="G11" s="38"/>
      <c r="H11" s="38"/>
    </row>
    <row r="12" spans="1:8" ht="28.5" customHeight="1">
      <c r="A12" s="112" t="s">
        <v>146</v>
      </c>
      <c r="B12" s="114" t="s">
        <v>31</v>
      </c>
      <c r="C12" s="229">
        <f>'[11]1、X40039_2021年10月'!$C13/10000</f>
        <v>2128.3367</v>
      </c>
      <c r="D12" s="111">
        <f>'[11]1、X40039_2021年10月'!$E13</f>
        <v>9.14</v>
      </c>
      <c r="F12" s="38"/>
      <c r="G12" s="38"/>
      <c r="H12" s="38"/>
    </row>
    <row r="13" spans="1:4" s="38" customFormat="1" ht="28.5" customHeight="1">
      <c r="A13" s="115" t="s">
        <v>149</v>
      </c>
      <c r="B13" s="116" t="s">
        <v>31</v>
      </c>
      <c r="C13" s="229">
        <f>'[11]1、X40039_2021年10月'!$C14/10000</f>
        <v>516.8215</v>
      </c>
      <c r="D13" s="111">
        <f>'[11]1、X40039_2021年10月'!$E14</f>
        <v>8.59</v>
      </c>
    </row>
    <row r="14" spans="1:8" ht="28.5" customHeight="1">
      <c r="A14" s="112" t="s">
        <v>146</v>
      </c>
      <c r="B14" s="114" t="s">
        <v>31</v>
      </c>
      <c r="C14" s="229">
        <f>'[11]1、X40039_2021年10月'!$C15/10000</f>
        <v>404.0735</v>
      </c>
      <c r="D14" s="111">
        <f>'[11]1、X40039_2021年10月'!$E15</f>
        <v>10.19</v>
      </c>
      <c r="F14" s="38"/>
      <c r="G14" s="38"/>
      <c r="H14" s="38"/>
    </row>
    <row r="15" spans="1:8" ht="28.5" customHeight="1">
      <c r="A15" s="115" t="s">
        <v>150</v>
      </c>
      <c r="B15" s="116" t="s">
        <v>31</v>
      </c>
      <c r="C15" s="229">
        <f>'[11]1、X40039_2021年10月'!$C16/10000</f>
        <v>147.3378</v>
      </c>
      <c r="D15" s="111">
        <f>'[11]1、X40039_2021年10月'!$E16</f>
        <v>-7.65</v>
      </c>
      <c r="F15" s="38"/>
      <c r="G15" s="38"/>
      <c r="H15" s="38"/>
    </row>
    <row r="16" spans="1:7" ht="28.5" customHeight="1">
      <c r="A16" s="112" t="s">
        <v>146</v>
      </c>
      <c r="B16" s="114" t="s">
        <v>31</v>
      </c>
      <c r="C16" s="229">
        <f>'[11]1、X40039_2021年10月'!$C17/10000</f>
        <v>120.1905</v>
      </c>
      <c r="D16" s="111">
        <f>'[11]1、X40039_2021年10月'!$E17</f>
        <v>-11.67</v>
      </c>
      <c r="F16" s="38"/>
      <c r="G16" s="38"/>
    </row>
    <row r="17" spans="1:7" ht="28.5" customHeight="1">
      <c r="A17" s="115" t="s">
        <v>151</v>
      </c>
      <c r="B17" s="116" t="s">
        <v>31</v>
      </c>
      <c r="C17" s="229">
        <f>'[11]1、X40039_2021年10月'!$C22/10000</f>
        <v>86.3974</v>
      </c>
      <c r="D17" s="111">
        <f>'[11]1、X40039_2021年10月'!$E22</f>
        <v>-10.52</v>
      </c>
      <c r="F17" s="38"/>
      <c r="G17" s="38"/>
    </row>
    <row r="18" spans="1:7" ht="28.5" customHeight="1">
      <c r="A18" s="117" t="s">
        <v>146</v>
      </c>
      <c r="B18" s="118" t="s">
        <v>31</v>
      </c>
      <c r="C18" s="228">
        <f>'[11]1、X40039_2021年10月'!$C23/10000</f>
        <v>42.4855</v>
      </c>
      <c r="D18" s="227">
        <f>'[11]1、X40039_2021年10月'!$E23</f>
        <v>-18.57</v>
      </c>
      <c r="F18" s="38"/>
      <c r="G18" s="38"/>
    </row>
    <row r="19" spans="1:4" ht="17.25">
      <c r="A19" s="42"/>
      <c r="B19" s="13"/>
      <c r="C19" s="42"/>
      <c r="D19" s="42"/>
    </row>
    <row r="20" spans="1:4" ht="17.25">
      <c r="A20" s="42"/>
      <c r="B20" s="13"/>
      <c r="C20" s="42"/>
      <c r="D20" s="42"/>
    </row>
    <row r="21" spans="1:4" ht="17.25">
      <c r="A21" s="42"/>
      <c r="B21" s="13"/>
      <c r="C21" s="42"/>
      <c r="D21" s="42"/>
    </row>
    <row r="22" spans="1:4" ht="17.25">
      <c r="A22" s="42"/>
      <c r="B22" s="13"/>
      <c r="C22" s="42"/>
      <c r="D22" s="42"/>
    </row>
    <row r="23" spans="1:4" ht="17.25">
      <c r="A23" s="42"/>
      <c r="B23" s="13"/>
      <c r="C23" s="42"/>
      <c r="D23" s="42"/>
    </row>
    <row r="24" spans="1:4" ht="17.25">
      <c r="A24" s="42"/>
      <c r="B24" s="13"/>
      <c r="C24" s="42"/>
      <c r="D24" s="42"/>
    </row>
    <row r="25" spans="1:4" ht="17.25">
      <c r="A25" s="42"/>
      <c r="B25" s="13"/>
      <c r="C25" s="42"/>
      <c r="D25" s="42"/>
    </row>
    <row r="26" spans="1:4" ht="17.25">
      <c r="A26" s="42"/>
      <c r="B26" s="13"/>
      <c r="C26" s="42"/>
      <c r="D26" s="42"/>
    </row>
    <row r="27" spans="1:4" ht="17.25">
      <c r="A27" s="42"/>
      <c r="B27" s="13"/>
      <c r="C27" s="42"/>
      <c r="D27" s="4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K18" sqref="K18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98" t="s">
        <v>152</v>
      </c>
      <c r="B1" s="298"/>
      <c r="C1" s="299"/>
      <c r="D1" s="299"/>
    </row>
    <row r="2" spans="1:4" ht="15.75">
      <c r="A2" s="81"/>
      <c r="B2" s="81"/>
      <c r="C2" s="81"/>
      <c r="D2" s="81"/>
    </row>
    <row r="3" spans="1:4" ht="17.25">
      <c r="A3" s="300"/>
      <c r="B3" s="300"/>
      <c r="C3" s="300"/>
      <c r="D3" s="82"/>
    </row>
    <row r="4" spans="1:4" ht="24" customHeight="1">
      <c r="A4" s="83" t="s">
        <v>52</v>
      </c>
      <c r="B4" s="83" t="s">
        <v>143</v>
      </c>
      <c r="C4" s="71" t="s">
        <v>153</v>
      </c>
      <c r="D4" s="72" t="s">
        <v>154</v>
      </c>
    </row>
    <row r="5" spans="1:4" ht="24.75" customHeight="1">
      <c r="A5" s="210" t="s">
        <v>155</v>
      </c>
      <c r="B5" s="84" t="s">
        <v>20</v>
      </c>
      <c r="C5" s="85">
        <f>'[2]Sheet1'!B21/10000</f>
        <v>1471.0260625838982</v>
      </c>
      <c r="D5" s="86">
        <f>ROUND('[2]Sheet1'!D21,1)</f>
        <v>18.1</v>
      </c>
    </row>
    <row r="6" spans="1:4" ht="24.75" customHeight="1">
      <c r="A6" s="87" t="s">
        <v>156</v>
      </c>
      <c r="B6" s="88" t="s">
        <v>20</v>
      </c>
      <c r="C6" s="89"/>
      <c r="D6" s="90"/>
    </row>
    <row r="7" spans="1:4" ht="24.75" customHeight="1">
      <c r="A7" s="91" t="s">
        <v>157</v>
      </c>
      <c r="B7" s="88" t="s">
        <v>20</v>
      </c>
      <c r="C7" s="89">
        <f>'[2]Sheet1'!B23/10000</f>
        <v>1262.1181924348177</v>
      </c>
      <c r="D7" s="90">
        <f>ROUND('[2]Sheet1'!D23,1)</f>
        <v>18.2</v>
      </c>
    </row>
    <row r="8" spans="1:4" ht="24.75" customHeight="1">
      <c r="A8" s="91" t="s">
        <v>158</v>
      </c>
      <c r="B8" s="88" t="s">
        <v>20</v>
      </c>
      <c r="C8" s="89">
        <f>'[2]Sheet1'!B24/10000</f>
        <v>208.90787014908045</v>
      </c>
      <c r="D8" s="90">
        <f>ROUND('[2]Sheet1'!D24,1)</f>
        <v>17.7</v>
      </c>
    </row>
    <row r="9" spans="1:4" ht="24.75" customHeight="1">
      <c r="A9" s="87" t="s">
        <v>159</v>
      </c>
      <c r="B9" s="88" t="s">
        <v>20</v>
      </c>
      <c r="C9" s="89"/>
      <c r="D9" s="90"/>
    </row>
    <row r="10" spans="1:4" ht="24.75" customHeight="1">
      <c r="A10" s="91" t="s">
        <v>160</v>
      </c>
      <c r="B10" s="88" t="s">
        <v>20</v>
      </c>
      <c r="C10" s="89">
        <f>'[2]Sheet1'!B26/10000</f>
        <v>1264.7937605506902</v>
      </c>
      <c r="D10" s="90">
        <f>ROUND('[2]Sheet1'!D26,1)</f>
        <v>17</v>
      </c>
    </row>
    <row r="11" spans="1:4" ht="24.75" customHeight="1">
      <c r="A11" s="92" t="s">
        <v>161</v>
      </c>
      <c r="B11" s="93" t="s">
        <v>259</v>
      </c>
      <c r="C11" s="94">
        <f>'[2]Sheet1'!B27/10000</f>
        <v>206.23230203320793</v>
      </c>
      <c r="D11" s="95">
        <f>ROUND('[2]Sheet1'!D27,1)</f>
        <v>25.4</v>
      </c>
    </row>
    <row r="12" spans="1:4" ht="24.75" customHeight="1">
      <c r="A12" s="219" t="s">
        <v>275</v>
      </c>
      <c r="B12" s="88"/>
      <c r="C12" s="301" t="s">
        <v>282</v>
      </c>
      <c r="D12" s="302"/>
    </row>
    <row r="13" spans="1:5" ht="24.75" customHeight="1">
      <c r="A13" s="96" t="s">
        <v>276</v>
      </c>
      <c r="B13" s="88" t="s">
        <v>277</v>
      </c>
      <c r="C13" s="303"/>
      <c r="D13" s="304"/>
      <c r="E13" s="12"/>
    </row>
    <row r="14" spans="1:4" ht="24.75" customHeight="1">
      <c r="A14" s="24" t="s">
        <v>278</v>
      </c>
      <c r="B14" s="97" t="s">
        <v>277</v>
      </c>
      <c r="C14" s="303"/>
      <c r="D14" s="304"/>
    </row>
    <row r="15" spans="1:4" ht="24.75" customHeight="1">
      <c r="A15" s="24" t="s">
        <v>279</v>
      </c>
      <c r="B15" s="97" t="s">
        <v>20</v>
      </c>
      <c r="C15" s="303"/>
      <c r="D15" s="304"/>
    </row>
    <row r="16" spans="1:6" ht="24.75" customHeight="1">
      <c r="A16" s="98" t="s">
        <v>280</v>
      </c>
      <c r="B16" s="92" t="s">
        <v>281</v>
      </c>
      <c r="C16" s="305"/>
      <c r="D16" s="306"/>
      <c r="F16" s="209"/>
    </row>
    <row r="17" spans="1:4" ht="17.25">
      <c r="A17" s="220" t="s">
        <v>283</v>
      </c>
      <c r="B17" s="100"/>
      <c r="C17" s="101"/>
      <c r="D17" s="101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2021-11-17T09:06:02Z</cp:lastPrinted>
  <dcterms:created xsi:type="dcterms:W3CDTF">2003-01-07T10:46:14Z</dcterms:created>
  <dcterms:modified xsi:type="dcterms:W3CDTF">2021-11-22T07:42:32Z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