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 (3)" sheetId="7" r:id="rId1"/>
    <sheet name="Sheet2" sheetId="2" r:id="rId2"/>
    <sheet name="Sheet3" sheetId="3" r:id="rId3"/>
  </sheets>
  <definedNames>
    <definedName name="_xlnm._FilterDatabase" localSheetId="0" hidden="1">'Sheet1 (3)'!$A$5:$Q$5</definedName>
    <definedName name="_xlnm.Print_Titles" localSheetId="0">'Sheet1 (3)'!$2:$5</definedName>
  </definedNames>
  <calcPr calcId="144525"/>
</workbook>
</file>

<file path=xl/sharedStrings.xml><?xml version="1.0" encoding="utf-8"?>
<sst xmlns="http://schemas.openxmlformats.org/spreadsheetml/2006/main" count="332" uniqueCount="159">
  <si>
    <t>附件1：</t>
  </si>
  <si>
    <t>2020年1-4月君山区12345公众服务热线综合评价表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</si>
  <si>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</si>
  <si>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</si>
  <si>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</si>
  <si>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</si>
  <si>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</si>
  <si>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</si>
  <si>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</si>
  <si>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</si>
  <si>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</si>
  <si>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</si>
  <si>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</si>
  <si>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</si>
  <si>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</si>
  <si>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</si>
  <si>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</si>
  <si>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</si>
  <si>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</si>
  <si>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</si>
  <si>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</si>
  <si>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0</t>
  </si>
  <si>
    <t>7.47%</t>
  </si>
  <si>
    <t>A</t>
  </si>
  <si>
    <t>2</t>
  </si>
  <si>
    <t>钱粮湖镇</t>
  </si>
  <si>
    <t>17.2%</t>
  </si>
  <si>
    <t>3</t>
  </si>
  <si>
    <t>广兴洲镇</t>
  </si>
  <si>
    <t>15.27%</t>
  </si>
  <si>
    <t>4</t>
  </si>
  <si>
    <t>许市镇</t>
  </si>
  <si>
    <t>9.66%</t>
  </si>
  <si>
    <t>5</t>
  </si>
  <si>
    <t>良心堡镇</t>
  </si>
  <si>
    <t>21.79%</t>
  </si>
  <si>
    <t>6</t>
  </si>
  <si>
    <t>芦苇总场</t>
  </si>
  <si>
    <t>20%</t>
  </si>
  <si>
    <t>7</t>
  </si>
  <si>
    <t>水产养殖场</t>
  </si>
  <si>
    <t>76.19%</t>
  </si>
  <si>
    <t>8</t>
  </si>
  <si>
    <t>人社局</t>
  </si>
  <si>
    <t>1.35%</t>
  </si>
  <si>
    <t>9</t>
  </si>
  <si>
    <t>市场监督管理局</t>
  </si>
  <si>
    <t>1.38%</t>
  </si>
  <si>
    <t>10</t>
  </si>
  <si>
    <t>交通运输局</t>
  </si>
  <si>
    <t>4.24%</t>
  </si>
  <si>
    <t>11</t>
  </si>
  <si>
    <t>卫生健康局</t>
  </si>
  <si>
    <t>5.94%</t>
  </si>
  <si>
    <t>12</t>
  </si>
  <si>
    <t>住建局</t>
  </si>
  <si>
    <t>21.9%</t>
  </si>
  <si>
    <t>13</t>
  </si>
  <si>
    <t>城管局</t>
  </si>
  <si>
    <t>22.77%</t>
  </si>
  <si>
    <t>14</t>
  </si>
  <si>
    <t>公安分局</t>
  </si>
  <si>
    <t>9.91%</t>
  </si>
  <si>
    <t>15</t>
  </si>
  <si>
    <t>医保局</t>
  </si>
  <si>
    <t>0%</t>
  </si>
  <si>
    <t>16</t>
  </si>
  <si>
    <t>交警君山大队</t>
  </si>
  <si>
    <t>3.23%</t>
  </si>
  <si>
    <t>17</t>
  </si>
  <si>
    <t>农业农村局</t>
  </si>
  <si>
    <t>1.79%</t>
  </si>
  <si>
    <t>18</t>
  </si>
  <si>
    <t>金融办</t>
  </si>
  <si>
    <t>34.38%</t>
  </si>
  <si>
    <t>19</t>
  </si>
  <si>
    <t>生态环境分局</t>
  </si>
  <si>
    <t>3.03%</t>
  </si>
  <si>
    <t>20</t>
  </si>
  <si>
    <t>自然资源和规划分局</t>
  </si>
  <si>
    <t>9.68%</t>
  </si>
  <si>
    <t>21</t>
  </si>
  <si>
    <t>民政局</t>
  </si>
  <si>
    <t>5.88%</t>
  </si>
  <si>
    <t>22</t>
  </si>
  <si>
    <t>农经服务站</t>
  </si>
  <si>
    <t>23</t>
  </si>
  <si>
    <t>融媒体中心</t>
  </si>
  <si>
    <t>29.41%</t>
  </si>
  <si>
    <t>24</t>
  </si>
  <si>
    <t>教育局</t>
  </si>
  <si>
    <t>4.17%</t>
  </si>
  <si>
    <t>25</t>
  </si>
  <si>
    <t>税务局</t>
  </si>
  <si>
    <t>24.14%</t>
  </si>
  <si>
    <t>26</t>
  </si>
  <si>
    <t>水利局</t>
  </si>
  <si>
    <t>22.22%</t>
  </si>
  <si>
    <t>27</t>
  </si>
  <si>
    <t>城建投</t>
  </si>
  <si>
    <t>35.71%</t>
  </si>
  <si>
    <t>28</t>
  </si>
  <si>
    <t>科技和工信局</t>
  </si>
  <si>
    <t>29</t>
  </si>
  <si>
    <t>退役军人事务局</t>
  </si>
  <si>
    <t>30</t>
  </si>
  <si>
    <t>残联</t>
  </si>
  <si>
    <t>31</t>
  </si>
  <si>
    <t>商务粮食局</t>
  </si>
  <si>
    <t>66.67%</t>
  </si>
  <si>
    <t>32</t>
  </si>
  <si>
    <t>库区移民服务中心</t>
  </si>
  <si>
    <t>33</t>
  </si>
  <si>
    <t>供电分公司</t>
  </si>
  <si>
    <t>34</t>
  </si>
  <si>
    <t>林业局</t>
  </si>
  <si>
    <t>7.69%</t>
  </si>
  <si>
    <t>35</t>
  </si>
  <si>
    <t>拆迁安置服务中心</t>
  </si>
  <si>
    <t>25%</t>
  </si>
  <si>
    <t>36</t>
  </si>
  <si>
    <t>文旅广体局</t>
  </si>
  <si>
    <t>37</t>
  </si>
  <si>
    <t>财政局</t>
  </si>
  <si>
    <t>38</t>
  </si>
  <si>
    <t>应急管理局</t>
  </si>
  <si>
    <t>200%</t>
  </si>
  <si>
    <t>39</t>
  </si>
  <si>
    <t>工业园管委会</t>
  </si>
  <si>
    <t>40</t>
  </si>
  <si>
    <t>行政审批服务局</t>
  </si>
  <si>
    <t>41</t>
  </si>
  <si>
    <t>机关事务服务中心</t>
  </si>
  <si>
    <t>42</t>
  </si>
  <si>
    <t>司法局</t>
  </si>
  <si>
    <t>43</t>
  </si>
  <si>
    <t>消防大队</t>
  </si>
  <si>
    <t>44</t>
  </si>
  <si>
    <t>供销联社</t>
  </si>
  <si>
    <t>1-4月无工单单位</t>
  </si>
  <si>
    <t>45</t>
  </si>
  <si>
    <t>发改局</t>
  </si>
  <si>
    <t>46</t>
  </si>
  <si>
    <t>公路建养中心</t>
  </si>
  <si>
    <t>47</t>
  </si>
  <si>
    <t>审计局</t>
  </si>
  <si>
    <t>48</t>
  </si>
  <si>
    <t>统计局</t>
  </si>
  <si>
    <t>49</t>
  </si>
  <si>
    <t>信访局</t>
  </si>
  <si>
    <t>合计</t>
  </si>
  <si>
    <t>302</t>
  </si>
  <si>
    <t>9.58%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</si>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</sst>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5"/>
      <color theme="1"/>
      <name val="仿宋_GB2312"/>
      <charset val="134"/>
    </font>
    <font>
      <sz val="18"/>
      <name val="方正小标宋简体"/>
      <charset val="134"/>
    </font>
    <font>
      <sz val="18"/>
      <color rgb="FFFF0000"/>
      <name val="方正小标宋简体"/>
      <charset val="134"/>
    </font>
    <font>
      <b/>
      <sz val="18"/>
      <name val="华文中宋"/>
      <charset val="134"/>
    </font>
    <font>
      <b/>
      <sz val="18"/>
      <color rgb="FFFF0000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8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 indent="2"/>
    </xf>
    <xf numFmtId="0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18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18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18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2"/>
  <sheetViews>
    <sheetView tabSelected="1" topLeftCell="A10" workbookViewId="0">
      <selection activeCell="P21" sqref="P21"/>
    </sheetView>
  </sheetViews>
  <sheetFormatPr defaultColWidth="9" defaultRowHeight="14.4"/>
  <cols>
    <col min="1" max="1" width="4.12962962962963" style="2" customWidth="1"/>
    <col min="2" max="2" width="22.75" style="2" customWidth="1"/>
    <col min="3" max="5" width="6.62962962962963" style="3" customWidth="1"/>
    <col min="6" max="6" width="9.25" style="4" customWidth="1"/>
    <col min="7" max="7" width="7.12962962962963" style="3" customWidth="1"/>
    <col min="8" max="8" width="9.25" style="4" customWidth="1"/>
    <col min="9" max="10" width="6.62962962962963" style="3" customWidth="1"/>
    <col min="11" max="11" width="8.25" style="4" customWidth="1"/>
    <col min="12" max="12" width="7.62962962962963" style="3" customWidth="1"/>
    <col min="13" max="13" width="9.25" style="4" customWidth="1"/>
    <col min="14" max="14" width="6.37962962962963" style="4" customWidth="1"/>
    <col min="15" max="15" width="9.12962962962963" style="3" customWidth="1"/>
    <col min="16" max="16" width="9.11111111111111" style="4" customWidth="1"/>
    <col min="17" max="17" width="4.62962962962963" style="4" customWidth="1"/>
    <col min="18" max="16384" width="9" style="2"/>
  </cols>
  <sheetData>
    <row r="1" ht="19.2" spans="1:2">
      <c r="A1" s="5" t="s">
        <v>0</v>
      </c>
      <c r="B1" s="5"/>
    </row>
    <row r="2" ht="29.1" customHeight="1" spans="1:17">
      <c r="A2" s="6" t="s">
        <v>1</v>
      </c>
      <c r="B2" s="6"/>
      <c r="C2" s="7"/>
      <c r="D2" s="7"/>
      <c r="E2" s="7"/>
      <c r="F2" s="8"/>
      <c r="G2" s="7"/>
      <c r="H2" s="8"/>
      <c r="I2" s="7"/>
      <c r="J2" s="7"/>
      <c r="K2" s="8"/>
      <c r="L2" s="7"/>
      <c r="M2" s="8"/>
      <c r="N2" s="8"/>
      <c r="O2" s="7"/>
      <c r="P2" s="8"/>
      <c r="Q2" s="6"/>
    </row>
    <row r="3" ht="9.95" customHeight="1" spans="1:17">
      <c r="A3" s="9"/>
      <c r="B3" s="9"/>
      <c r="C3" s="10"/>
      <c r="D3" s="10"/>
      <c r="E3" s="10"/>
      <c r="F3" s="11"/>
      <c r="G3" s="10"/>
      <c r="H3" s="11"/>
      <c r="I3" s="10"/>
      <c r="J3" s="10"/>
      <c r="K3" s="11"/>
      <c r="L3" s="10"/>
      <c r="M3" s="11"/>
      <c r="N3" s="11"/>
      <c r="O3" s="10"/>
      <c r="P3" s="11"/>
      <c r="Q3" s="9"/>
    </row>
    <row r="4" ht="16" customHeight="1" spans="1:17">
      <c r="A4" s="12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4" t="s">
        <v>8</v>
      </c>
      <c r="H4" s="15" t="s">
        <v>9</v>
      </c>
      <c r="I4" s="26" t="s">
        <v>10</v>
      </c>
      <c r="J4" s="14" t="s">
        <v>11</v>
      </c>
      <c r="K4" s="14" t="s">
        <v>12</v>
      </c>
      <c r="L4" s="27" t="s">
        <v>13</v>
      </c>
      <c r="M4" s="14" t="s">
        <v>14</v>
      </c>
      <c r="N4" s="28" t="s">
        <v>15</v>
      </c>
      <c r="O4" s="28" t="s">
        <v>16</v>
      </c>
      <c r="P4" s="15" t="s">
        <v>17</v>
      </c>
      <c r="Q4" s="14" t="s">
        <v>18</v>
      </c>
    </row>
    <row r="5" ht="20" customHeight="1" spans="1:17">
      <c r="A5" s="12"/>
      <c r="B5" s="13"/>
      <c r="C5" s="14"/>
      <c r="D5" s="14"/>
      <c r="E5" s="14"/>
      <c r="F5" s="15"/>
      <c r="G5" s="14"/>
      <c r="H5" s="15"/>
      <c r="I5" s="26"/>
      <c r="J5" s="14"/>
      <c r="K5" s="14"/>
      <c r="L5" s="27"/>
      <c r="M5" s="14"/>
      <c r="N5" s="29"/>
      <c r="O5" s="30"/>
      <c r="P5" s="15"/>
      <c r="Q5" s="14"/>
    </row>
    <row r="6" ht="20.1" customHeight="1" spans="1:17">
      <c r="A6" s="16" t="s">
        <v>19</v>
      </c>
      <c r="B6" s="17" t="s">
        <v>20</v>
      </c>
      <c r="C6" s="18">
        <v>379</v>
      </c>
      <c r="D6" s="18">
        <v>378</v>
      </c>
      <c r="E6" s="18">
        <v>378</v>
      </c>
      <c r="F6" s="19">
        <f t="shared" ref="F6:F20" si="0">IFERROR(E6/D6,"")</f>
        <v>1</v>
      </c>
      <c r="G6" s="18">
        <v>378</v>
      </c>
      <c r="H6" s="19">
        <f t="shared" ref="H6:H20" si="1">IFERROR(G6/D6,"")</f>
        <v>1</v>
      </c>
      <c r="I6" s="18" t="s">
        <v>21</v>
      </c>
      <c r="J6" s="18">
        <v>1</v>
      </c>
      <c r="K6" s="19">
        <f t="shared" ref="K6:K20" si="2">IFERROR(J6/D6,"")</f>
        <v>0.00264550264550265</v>
      </c>
      <c r="L6" s="18" t="s">
        <v>21</v>
      </c>
      <c r="M6" s="19">
        <f t="shared" ref="M6:M33" si="3">IFERROR((D6-L6)/D6,"")</f>
        <v>1</v>
      </c>
      <c r="N6" s="18">
        <v>28</v>
      </c>
      <c r="O6" s="31" t="s">
        <v>22</v>
      </c>
      <c r="P6" s="32">
        <f t="shared" ref="P6:P12" si="4">IFERROR(H6*40+(1-K6)*20+M6*40,"")</f>
        <v>99.9470899470899</v>
      </c>
      <c r="Q6" s="33" t="s">
        <v>23</v>
      </c>
    </row>
    <row r="7" ht="20.1" customHeight="1" spans="1:17">
      <c r="A7" s="16" t="s">
        <v>24</v>
      </c>
      <c r="B7" s="17" t="s">
        <v>25</v>
      </c>
      <c r="C7" s="18">
        <v>328</v>
      </c>
      <c r="D7" s="18">
        <v>314</v>
      </c>
      <c r="E7" s="18">
        <v>314</v>
      </c>
      <c r="F7" s="19">
        <f t="shared" si="0"/>
        <v>1</v>
      </c>
      <c r="G7" s="18">
        <v>312</v>
      </c>
      <c r="H7" s="19">
        <f t="shared" si="1"/>
        <v>0.993630573248408</v>
      </c>
      <c r="I7" s="18">
        <v>2</v>
      </c>
      <c r="J7" s="18">
        <v>1</v>
      </c>
      <c r="K7" s="19">
        <f t="shared" si="2"/>
        <v>0.00318471337579618</v>
      </c>
      <c r="L7" s="18" t="s">
        <v>21</v>
      </c>
      <c r="M7" s="19">
        <f t="shared" si="3"/>
        <v>1</v>
      </c>
      <c r="N7" s="18">
        <v>54</v>
      </c>
      <c r="O7" s="31" t="s">
        <v>26</v>
      </c>
      <c r="P7" s="32">
        <f t="shared" si="4"/>
        <v>99.6815286624204</v>
      </c>
      <c r="Q7" s="33" t="s">
        <v>23</v>
      </c>
    </row>
    <row r="8" ht="20.1" customHeight="1" spans="1:17">
      <c r="A8" s="16" t="s">
        <v>27</v>
      </c>
      <c r="B8" s="17" t="s">
        <v>28</v>
      </c>
      <c r="C8" s="18">
        <v>211</v>
      </c>
      <c r="D8" s="18">
        <v>203</v>
      </c>
      <c r="E8" s="18">
        <v>203</v>
      </c>
      <c r="F8" s="19">
        <f t="shared" si="0"/>
        <v>1</v>
      </c>
      <c r="G8" s="18">
        <v>203</v>
      </c>
      <c r="H8" s="19">
        <f t="shared" si="1"/>
        <v>1</v>
      </c>
      <c r="I8" s="18" t="s">
        <v>21</v>
      </c>
      <c r="J8" s="18">
        <v>2</v>
      </c>
      <c r="K8" s="19">
        <f t="shared" si="2"/>
        <v>0.00985221674876847</v>
      </c>
      <c r="L8" s="18" t="s">
        <v>21</v>
      </c>
      <c r="M8" s="19">
        <f t="shared" si="3"/>
        <v>1</v>
      </c>
      <c r="N8" s="18">
        <v>31</v>
      </c>
      <c r="O8" s="31" t="s">
        <v>29</v>
      </c>
      <c r="P8" s="32">
        <f t="shared" si="4"/>
        <v>99.8029556650246</v>
      </c>
      <c r="Q8" s="33" t="s">
        <v>23</v>
      </c>
    </row>
    <row r="9" ht="20.1" customHeight="1" spans="1:17">
      <c r="A9" s="16" t="s">
        <v>30</v>
      </c>
      <c r="B9" s="17" t="s">
        <v>31</v>
      </c>
      <c r="C9" s="18">
        <v>165</v>
      </c>
      <c r="D9" s="18">
        <v>178</v>
      </c>
      <c r="E9" s="18">
        <v>178</v>
      </c>
      <c r="F9" s="19">
        <f t="shared" si="0"/>
        <v>1</v>
      </c>
      <c r="G9" s="18">
        <v>178</v>
      </c>
      <c r="H9" s="19">
        <f t="shared" si="1"/>
        <v>1</v>
      </c>
      <c r="I9" s="18" t="s">
        <v>21</v>
      </c>
      <c r="J9" s="18">
        <v>0</v>
      </c>
      <c r="K9" s="19">
        <f t="shared" si="2"/>
        <v>0</v>
      </c>
      <c r="L9" s="18" t="s">
        <v>21</v>
      </c>
      <c r="M9" s="19">
        <f t="shared" si="3"/>
        <v>1</v>
      </c>
      <c r="N9" s="18">
        <v>17</v>
      </c>
      <c r="O9" s="31" t="s">
        <v>32</v>
      </c>
      <c r="P9" s="32">
        <f t="shared" si="4"/>
        <v>100</v>
      </c>
      <c r="Q9" s="33" t="s">
        <v>23</v>
      </c>
    </row>
    <row r="10" ht="20.1" customHeight="1" spans="1:17">
      <c r="A10" s="16" t="s">
        <v>33</v>
      </c>
      <c r="B10" s="17" t="s">
        <v>34</v>
      </c>
      <c r="C10" s="18">
        <v>86</v>
      </c>
      <c r="D10" s="18">
        <v>78</v>
      </c>
      <c r="E10" s="18">
        <v>78</v>
      </c>
      <c r="F10" s="19">
        <f t="shared" si="0"/>
        <v>1</v>
      </c>
      <c r="G10" s="18">
        <v>78</v>
      </c>
      <c r="H10" s="19">
        <f t="shared" si="1"/>
        <v>1</v>
      </c>
      <c r="I10" s="18" t="s">
        <v>21</v>
      </c>
      <c r="J10" s="18">
        <v>1</v>
      </c>
      <c r="K10" s="19">
        <f t="shared" si="2"/>
        <v>0.0128205128205128</v>
      </c>
      <c r="L10" s="18" t="s">
        <v>21</v>
      </c>
      <c r="M10" s="19">
        <f t="shared" si="3"/>
        <v>1</v>
      </c>
      <c r="N10" s="18">
        <v>17</v>
      </c>
      <c r="O10" s="31" t="s">
        <v>35</v>
      </c>
      <c r="P10" s="32">
        <f t="shared" si="4"/>
        <v>99.7435897435898</v>
      </c>
      <c r="Q10" s="33" t="s">
        <v>23</v>
      </c>
    </row>
    <row r="11" ht="20.1" customHeight="1" spans="1:17">
      <c r="A11" s="16" t="s">
        <v>36</v>
      </c>
      <c r="B11" s="17" t="s">
        <v>37</v>
      </c>
      <c r="C11" s="18">
        <v>12</v>
      </c>
      <c r="D11" s="18">
        <v>10</v>
      </c>
      <c r="E11" s="18">
        <v>10</v>
      </c>
      <c r="F11" s="19">
        <f t="shared" si="0"/>
        <v>1</v>
      </c>
      <c r="G11" s="18">
        <v>10</v>
      </c>
      <c r="H11" s="19">
        <f t="shared" si="1"/>
        <v>1</v>
      </c>
      <c r="I11" s="18" t="s">
        <v>21</v>
      </c>
      <c r="J11" s="18">
        <v>0</v>
      </c>
      <c r="K11" s="19">
        <f t="shared" si="2"/>
        <v>0</v>
      </c>
      <c r="L11" s="18" t="s">
        <v>21</v>
      </c>
      <c r="M11" s="19">
        <f t="shared" si="3"/>
        <v>1</v>
      </c>
      <c r="N11" s="18">
        <v>2</v>
      </c>
      <c r="O11" s="31" t="s">
        <v>38</v>
      </c>
      <c r="P11" s="32">
        <f t="shared" si="4"/>
        <v>100</v>
      </c>
      <c r="Q11" s="33" t="s">
        <v>23</v>
      </c>
    </row>
    <row r="12" ht="20.1" customHeight="1" spans="1:17">
      <c r="A12" s="16" t="s">
        <v>39</v>
      </c>
      <c r="B12" s="17" t="s">
        <v>40</v>
      </c>
      <c r="C12" s="18">
        <v>19</v>
      </c>
      <c r="D12" s="18">
        <v>21</v>
      </c>
      <c r="E12" s="18">
        <v>21</v>
      </c>
      <c r="F12" s="19">
        <f t="shared" si="0"/>
        <v>1</v>
      </c>
      <c r="G12" s="18">
        <v>21</v>
      </c>
      <c r="H12" s="19">
        <f t="shared" si="1"/>
        <v>1</v>
      </c>
      <c r="I12" s="18" t="s">
        <v>21</v>
      </c>
      <c r="J12" s="18">
        <v>0</v>
      </c>
      <c r="K12" s="19">
        <f t="shared" si="2"/>
        <v>0</v>
      </c>
      <c r="L12" s="18" t="s">
        <v>21</v>
      </c>
      <c r="M12" s="19">
        <f t="shared" si="3"/>
        <v>1</v>
      </c>
      <c r="N12" s="18">
        <v>16</v>
      </c>
      <c r="O12" s="31" t="s">
        <v>41</v>
      </c>
      <c r="P12" s="32">
        <f t="shared" si="4"/>
        <v>100</v>
      </c>
      <c r="Q12" s="33" t="s">
        <v>23</v>
      </c>
    </row>
    <row r="13" ht="20.1" customHeight="1" spans="1:17">
      <c r="A13" s="16" t="s">
        <v>42</v>
      </c>
      <c r="B13" s="17" t="s">
        <v>43</v>
      </c>
      <c r="C13" s="18">
        <v>425</v>
      </c>
      <c r="D13" s="18">
        <v>446</v>
      </c>
      <c r="E13" s="18">
        <v>446</v>
      </c>
      <c r="F13" s="19">
        <f t="shared" si="0"/>
        <v>1</v>
      </c>
      <c r="G13" s="18">
        <v>446</v>
      </c>
      <c r="H13" s="19">
        <f t="shared" si="1"/>
        <v>1</v>
      </c>
      <c r="I13" s="18" t="s">
        <v>21</v>
      </c>
      <c r="J13" s="18">
        <v>0</v>
      </c>
      <c r="K13" s="19">
        <f t="shared" si="2"/>
        <v>0</v>
      </c>
      <c r="L13" s="18" t="s">
        <v>21</v>
      </c>
      <c r="M13" s="19">
        <f t="shared" si="3"/>
        <v>1</v>
      </c>
      <c r="N13" s="18">
        <v>6</v>
      </c>
      <c r="O13" s="31" t="s">
        <v>44</v>
      </c>
      <c r="P13" s="32">
        <f>IFERROR(H13*40+(1-K13)*20+M13*40-2,"")</f>
        <v>98</v>
      </c>
      <c r="Q13" s="33" t="s">
        <v>23</v>
      </c>
    </row>
    <row r="14" ht="20.1" customHeight="1" spans="1:17">
      <c r="A14" s="16" t="s">
        <v>45</v>
      </c>
      <c r="B14" s="17" t="s">
        <v>46</v>
      </c>
      <c r="C14" s="18">
        <v>282</v>
      </c>
      <c r="D14" s="18">
        <v>293</v>
      </c>
      <c r="E14" s="18">
        <v>293</v>
      </c>
      <c r="F14" s="19">
        <f t="shared" si="0"/>
        <v>1</v>
      </c>
      <c r="G14" s="18">
        <v>293</v>
      </c>
      <c r="H14" s="19">
        <f t="shared" si="1"/>
        <v>1</v>
      </c>
      <c r="I14" s="18" t="s">
        <v>21</v>
      </c>
      <c r="J14" s="18">
        <v>2</v>
      </c>
      <c r="K14" s="19">
        <f t="shared" si="2"/>
        <v>0.0068259385665529</v>
      </c>
      <c r="L14" s="18" t="s">
        <v>21</v>
      </c>
      <c r="M14" s="19">
        <f t="shared" si="3"/>
        <v>1</v>
      </c>
      <c r="N14" s="18">
        <v>4</v>
      </c>
      <c r="O14" s="31" t="s">
        <v>47</v>
      </c>
      <c r="P14" s="32">
        <f>IFERROR(H14*40+(1-K14)*20+M14*40,"")</f>
        <v>99.8634812286689</v>
      </c>
      <c r="Q14" s="33" t="s">
        <v>23</v>
      </c>
    </row>
    <row r="15" ht="20.1" customHeight="1" spans="1:17">
      <c r="A15" s="16" t="s">
        <v>48</v>
      </c>
      <c r="B15" s="17" t="s">
        <v>49</v>
      </c>
      <c r="C15" s="18">
        <v>168</v>
      </c>
      <c r="D15" s="18">
        <v>171</v>
      </c>
      <c r="E15" s="18">
        <v>171</v>
      </c>
      <c r="F15" s="19">
        <f t="shared" si="0"/>
        <v>1</v>
      </c>
      <c r="G15" s="18">
        <v>171</v>
      </c>
      <c r="H15" s="19">
        <f t="shared" si="1"/>
        <v>1</v>
      </c>
      <c r="I15" s="18" t="s">
        <v>21</v>
      </c>
      <c r="J15" s="18">
        <v>0</v>
      </c>
      <c r="K15" s="19">
        <f t="shared" si="2"/>
        <v>0</v>
      </c>
      <c r="L15" s="18" t="s">
        <v>21</v>
      </c>
      <c r="M15" s="19">
        <f t="shared" si="3"/>
        <v>1</v>
      </c>
      <c r="N15" s="18">
        <v>5</v>
      </c>
      <c r="O15" s="31" t="s">
        <v>50</v>
      </c>
      <c r="P15" s="32">
        <f>IFERROR(H15*40+(1-K15)*20+M15*40-2,"")</f>
        <v>98</v>
      </c>
      <c r="Q15" s="33" t="s">
        <v>23</v>
      </c>
    </row>
    <row r="16" ht="20.1" customHeight="1" spans="1:17">
      <c r="A16" s="16" t="s">
        <v>51</v>
      </c>
      <c r="B16" s="17" t="s">
        <v>52</v>
      </c>
      <c r="C16" s="18">
        <v>105</v>
      </c>
      <c r="D16" s="18">
        <v>101</v>
      </c>
      <c r="E16" s="18">
        <v>101</v>
      </c>
      <c r="F16" s="19">
        <f t="shared" si="0"/>
        <v>1</v>
      </c>
      <c r="G16" s="18">
        <v>101</v>
      </c>
      <c r="H16" s="19">
        <f t="shared" si="1"/>
        <v>1</v>
      </c>
      <c r="I16" s="18" t="s">
        <v>21</v>
      </c>
      <c r="J16" s="18">
        <v>1</v>
      </c>
      <c r="K16" s="19">
        <f t="shared" si="2"/>
        <v>0.0099009900990099</v>
      </c>
      <c r="L16" s="18" t="s">
        <v>21</v>
      </c>
      <c r="M16" s="19">
        <f t="shared" si="3"/>
        <v>1</v>
      </c>
      <c r="N16" s="18">
        <v>6</v>
      </c>
      <c r="O16" s="31" t="s">
        <v>53</v>
      </c>
      <c r="P16" s="32">
        <f>IFERROR(H16*40+(1-K16)*20+M16*40,"")</f>
        <v>99.8019801980198</v>
      </c>
      <c r="Q16" s="33" t="s">
        <v>23</v>
      </c>
    </row>
    <row r="17" ht="20.1" customHeight="1" spans="1:17">
      <c r="A17" s="16" t="s">
        <v>54</v>
      </c>
      <c r="B17" s="17" t="s">
        <v>55</v>
      </c>
      <c r="C17" s="18">
        <v>127</v>
      </c>
      <c r="D17" s="18">
        <v>106</v>
      </c>
      <c r="E17" s="18">
        <v>106</v>
      </c>
      <c r="F17" s="19">
        <f t="shared" si="0"/>
        <v>1</v>
      </c>
      <c r="G17" s="18">
        <v>106</v>
      </c>
      <c r="H17" s="19">
        <f t="shared" si="1"/>
        <v>1</v>
      </c>
      <c r="I17" s="18" t="s">
        <v>21</v>
      </c>
      <c r="J17" s="18">
        <v>1</v>
      </c>
      <c r="K17" s="19">
        <f t="shared" si="2"/>
        <v>0.00943396226415094</v>
      </c>
      <c r="L17" s="18">
        <v>1</v>
      </c>
      <c r="M17" s="19">
        <f t="shared" si="3"/>
        <v>0.990566037735849</v>
      </c>
      <c r="N17" s="18">
        <v>23</v>
      </c>
      <c r="O17" s="31" t="s">
        <v>56</v>
      </c>
      <c r="P17" s="32">
        <f>IFERROR(H17*40+(1-K17)*20+M17*40,"")</f>
        <v>99.4339622641509</v>
      </c>
      <c r="Q17" s="33" t="s">
        <v>23</v>
      </c>
    </row>
    <row r="18" ht="20.1" customHeight="1" spans="1:17">
      <c r="A18" s="16" t="s">
        <v>57</v>
      </c>
      <c r="B18" s="17" t="s">
        <v>58</v>
      </c>
      <c r="C18" s="18">
        <v>104</v>
      </c>
      <c r="D18" s="18">
        <v>102</v>
      </c>
      <c r="E18" s="18">
        <v>102</v>
      </c>
      <c r="F18" s="19">
        <f t="shared" si="0"/>
        <v>1</v>
      </c>
      <c r="G18" s="18">
        <v>101</v>
      </c>
      <c r="H18" s="19">
        <f t="shared" si="1"/>
        <v>0.990196078431373</v>
      </c>
      <c r="I18" s="18">
        <v>1</v>
      </c>
      <c r="J18" s="18">
        <v>1</v>
      </c>
      <c r="K18" s="19">
        <f t="shared" si="2"/>
        <v>0.00980392156862745</v>
      </c>
      <c r="L18" s="18" t="s">
        <v>21</v>
      </c>
      <c r="M18" s="19">
        <f t="shared" si="3"/>
        <v>1</v>
      </c>
      <c r="N18" s="18">
        <v>23</v>
      </c>
      <c r="O18" s="31" t="s">
        <v>59</v>
      </c>
      <c r="P18" s="32">
        <f>IFERROR(H18*40+(1-K18)*20+M18*40-2,"")</f>
        <v>97.4117647058824</v>
      </c>
      <c r="Q18" s="33" t="s">
        <v>23</v>
      </c>
    </row>
    <row r="19" ht="20.1" customHeight="1" spans="1:17">
      <c r="A19" s="16" t="s">
        <v>60</v>
      </c>
      <c r="B19" s="17" t="s">
        <v>61</v>
      </c>
      <c r="C19" s="18">
        <v>111</v>
      </c>
      <c r="D19" s="18">
        <v>112</v>
      </c>
      <c r="E19" s="18">
        <v>112</v>
      </c>
      <c r="F19" s="19">
        <f t="shared" si="0"/>
        <v>1</v>
      </c>
      <c r="G19" s="18">
        <v>112</v>
      </c>
      <c r="H19" s="19">
        <f t="shared" si="1"/>
        <v>1</v>
      </c>
      <c r="I19" s="18" t="s">
        <v>21</v>
      </c>
      <c r="J19" s="18">
        <v>0</v>
      </c>
      <c r="K19" s="19">
        <f t="shared" si="2"/>
        <v>0</v>
      </c>
      <c r="L19" s="18" t="s">
        <v>21</v>
      </c>
      <c r="M19" s="19">
        <f t="shared" si="3"/>
        <v>1</v>
      </c>
      <c r="N19" s="18">
        <v>11</v>
      </c>
      <c r="O19" s="31" t="s">
        <v>62</v>
      </c>
      <c r="P19" s="32">
        <f>IFERROR(H19*40+(1-K19)*20+M19*40,"")</f>
        <v>100</v>
      </c>
      <c r="Q19" s="33" t="s">
        <v>23</v>
      </c>
    </row>
    <row r="20" ht="20.1" customHeight="1" spans="1:17">
      <c r="A20" s="16" t="s">
        <v>63</v>
      </c>
      <c r="B20" s="17" t="s">
        <v>64</v>
      </c>
      <c r="C20" s="18">
        <v>116</v>
      </c>
      <c r="D20" s="18">
        <v>121</v>
      </c>
      <c r="E20" s="18">
        <v>121</v>
      </c>
      <c r="F20" s="19">
        <f t="shared" si="0"/>
        <v>1</v>
      </c>
      <c r="G20" s="18">
        <v>121</v>
      </c>
      <c r="H20" s="19">
        <f t="shared" si="1"/>
        <v>1</v>
      </c>
      <c r="I20" s="18" t="s">
        <v>21</v>
      </c>
      <c r="J20" s="18">
        <v>0</v>
      </c>
      <c r="K20" s="19">
        <f t="shared" si="2"/>
        <v>0</v>
      </c>
      <c r="L20" s="18" t="s">
        <v>21</v>
      </c>
      <c r="M20" s="19">
        <f t="shared" si="3"/>
        <v>1</v>
      </c>
      <c r="N20" s="18">
        <v>0</v>
      </c>
      <c r="O20" s="31" t="s">
        <v>65</v>
      </c>
      <c r="P20" s="32">
        <f>IFERROR(H20*40+(1-K20)*20+M20*40,"")</f>
        <v>100</v>
      </c>
      <c r="Q20" s="33" t="s">
        <v>23</v>
      </c>
    </row>
    <row r="21" ht="20.1" customHeight="1" spans="1:17">
      <c r="A21" s="16" t="s">
        <v>66</v>
      </c>
      <c r="B21" s="17" t="s">
        <v>67</v>
      </c>
      <c r="C21" s="18">
        <v>102</v>
      </c>
      <c r="D21" s="18">
        <v>96</v>
      </c>
      <c r="E21" s="18">
        <v>96</v>
      </c>
      <c r="F21" s="19">
        <f t="shared" ref="F13:F49" si="5">IFERROR(E21/D21,"")</f>
        <v>1</v>
      </c>
      <c r="G21" s="18">
        <v>96</v>
      </c>
      <c r="H21" s="19">
        <f t="shared" ref="H13:H40" si="6">IFERROR(G21/D21,"")</f>
        <v>1</v>
      </c>
      <c r="I21" s="18" t="s">
        <v>21</v>
      </c>
      <c r="J21" s="18">
        <v>0</v>
      </c>
      <c r="K21" s="19">
        <f t="shared" ref="K13:K49" si="7">IFERROR(J21/D21,"")</f>
        <v>0</v>
      </c>
      <c r="L21" s="18">
        <v>1</v>
      </c>
      <c r="M21" s="19">
        <f t="shared" si="3"/>
        <v>0.989583333333333</v>
      </c>
      <c r="N21" s="18">
        <v>3</v>
      </c>
      <c r="O21" s="31" t="s">
        <v>68</v>
      </c>
      <c r="P21" s="32">
        <f>IFERROR(H21*40+(1-K21)*20+M21*40-2,"")</f>
        <v>97.5833333333333</v>
      </c>
      <c r="Q21" s="33" t="s">
        <v>23</v>
      </c>
    </row>
    <row r="22" ht="20.1" customHeight="1" spans="1:17">
      <c r="A22" s="16" t="s">
        <v>69</v>
      </c>
      <c r="B22" s="17" t="s">
        <v>70</v>
      </c>
      <c r="C22" s="18">
        <v>59</v>
      </c>
      <c r="D22" s="18">
        <v>56</v>
      </c>
      <c r="E22" s="18">
        <v>56</v>
      </c>
      <c r="F22" s="19">
        <f t="shared" si="5"/>
        <v>1</v>
      </c>
      <c r="G22" s="18">
        <v>56</v>
      </c>
      <c r="H22" s="19">
        <f t="shared" si="6"/>
        <v>1</v>
      </c>
      <c r="I22" s="18" t="s">
        <v>21</v>
      </c>
      <c r="J22" s="18">
        <v>0</v>
      </c>
      <c r="K22" s="19">
        <f t="shared" si="7"/>
        <v>0</v>
      </c>
      <c r="L22" s="18">
        <v>1</v>
      </c>
      <c r="M22" s="19">
        <f t="shared" si="3"/>
        <v>0.982142857142857</v>
      </c>
      <c r="N22" s="18">
        <v>1</v>
      </c>
      <c r="O22" s="31" t="s">
        <v>71</v>
      </c>
      <c r="P22" s="32">
        <f t="shared" ref="P13:P49" si="8">IFERROR(H22*40+(1-K22)*20+M22*40,"")</f>
        <v>99.2857142857143</v>
      </c>
      <c r="Q22" s="33" t="s">
        <v>23</v>
      </c>
    </row>
    <row r="23" ht="20.1" customHeight="1" spans="1:17">
      <c r="A23" s="16" t="s">
        <v>72</v>
      </c>
      <c r="B23" s="17" t="s">
        <v>73</v>
      </c>
      <c r="C23" s="18">
        <v>34</v>
      </c>
      <c r="D23" s="18">
        <v>32</v>
      </c>
      <c r="E23" s="18">
        <v>32</v>
      </c>
      <c r="F23" s="19">
        <f t="shared" si="5"/>
        <v>1</v>
      </c>
      <c r="G23" s="18">
        <v>32</v>
      </c>
      <c r="H23" s="19">
        <f t="shared" si="6"/>
        <v>1</v>
      </c>
      <c r="I23" s="18" t="s">
        <v>21</v>
      </c>
      <c r="J23" s="18">
        <v>0</v>
      </c>
      <c r="K23" s="19">
        <f t="shared" si="7"/>
        <v>0</v>
      </c>
      <c r="L23" s="18" t="s">
        <v>21</v>
      </c>
      <c r="M23" s="19">
        <f t="shared" si="3"/>
        <v>1</v>
      </c>
      <c r="N23" s="18">
        <v>11</v>
      </c>
      <c r="O23" s="31" t="s">
        <v>74</v>
      </c>
      <c r="P23" s="32">
        <f t="shared" si="8"/>
        <v>100</v>
      </c>
      <c r="Q23" s="33" t="s">
        <v>23</v>
      </c>
    </row>
    <row r="24" ht="20.1" customHeight="1" spans="1:17">
      <c r="A24" s="16" t="s">
        <v>75</v>
      </c>
      <c r="B24" s="17" t="s">
        <v>76</v>
      </c>
      <c r="C24" s="18">
        <v>32</v>
      </c>
      <c r="D24" s="18">
        <v>33</v>
      </c>
      <c r="E24" s="18">
        <v>33</v>
      </c>
      <c r="F24" s="19">
        <f t="shared" si="5"/>
        <v>1</v>
      </c>
      <c r="G24" s="18">
        <v>33</v>
      </c>
      <c r="H24" s="19">
        <f t="shared" si="6"/>
        <v>1</v>
      </c>
      <c r="I24" s="18" t="s">
        <v>21</v>
      </c>
      <c r="J24" s="18">
        <v>0</v>
      </c>
      <c r="K24" s="19">
        <f t="shared" si="7"/>
        <v>0</v>
      </c>
      <c r="L24" s="18" t="s">
        <v>21</v>
      </c>
      <c r="M24" s="19">
        <f t="shared" si="3"/>
        <v>1</v>
      </c>
      <c r="N24" s="18">
        <v>1</v>
      </c>
      <c r="O24" s="31" t="s">
        <v>77</v>
      </c>
      <c r="P24" s="32">
        <f t="shared" si="8"/>
        <v>100</v>
      </c>
      <c r="Q24" s="33" t="s">
        <v>23</v>
      </c>
    </row>
    <row r="25" ht="20.1" customHeight="1" spans="1:17">
      <c r="A25" s="16" t="s">
        <v>78</v>
      </c>
      <c r="B25" s="17" t="s">
        <v>79</v>
      </c>
      <c r="C25" s="18">
        <v>35</v>
      </c>
      <c r="D25" s="18">
        <v>31</v>
      </c>
      <c r="E25" s="18">
        <v>31</v>
      </c>
      <c r="F25" s="19">
        <f t="shared" si="5"/>
        <v>1</v>
      </c>
      <c r="G25" s="18">
        <v>31</v>
      </c>
      <c r="H25" s="19">
        <f t="shared" si="6"/>
        <v>1</v>
      </c>
      <c r="I25" s="18" t="s">
        <v>21</v>
      </c>
      <c r="J25" s="18">
        <v>0</v>
      </c>
      <c r="K25" s="19">
        <f t="shared" si="7"/>
        <v>0</v>
      </c>
      <c r="L25" s="18">
        <v>1</v>
      </c>
      <c r="M25" s="19">
        <f t="shared" si="3"/>
        <v>0.967741935483871</v>
      </c>
      <c r="N25" s="18">
        <v>3</v>
      </c>
      <c r="O25" s="31" t="s">
        <v>80</v>
      </c>
      <c r="P25" s="32">
        <f t="shared" si="8"/>
        <v>98.7096774193548</v>
      </c>
      <c r="Q25" s="33" t="s">
        <v>23</v>
      </c>
    </row>
    <row r="26" ht="20.1" customHeight="1" spans="1:17">
      <c r="A26" s="16" t="s">
        <v>81</v>
      </c>
      <c r="B26" s="17" t="s">
        <v>82</v>
      </c>
      <c r="C26" s="18">
        <v>20</v>
      </c>
      <c r="D26" s="18">
        <v>17</v>
      </c>
      <c r="E26" s="18">
        <v>17</v>
      </c>
      <c r="F26" s="19">
        <f t="shared" si="5"/>
        <v>1</v>
      </c>
      <c r="G26" s="18">
        <v>17</v>
      </c>
      <c r="H26" s="19">
        <f t="shared" si="6"/>
        <v>1</v>
      </c>
      <c r="I26" s="18" t="s">
        <v>21</v>
      </c>
      <c r="J26" s="18">
        <v>0</v>
      </c>
      <c r="K26" s="19">
        <f t="shared" si="7"/>
        <v>0</v>
      </c>
      <c r="L26" s="18" t="s">
        <v>21</v>
      </c>
      <c r="M26" s="19">
        <f t="shared" si="3"/>
        <v>1</v>
      </c>
      <c r="N26" s="18">
        <v>1</v>
      </c>
      <c r="O26" s="31" t="s">
        <v>83</v>
      </c>
      <c r="P26" s="32">
        <f t="shared" si="8"/>
        <v>100</v>
      </c>
      <c r="Q26" s="33" t="s">
        <v>23</v>
      </c>
    </row>
    <row r="27" s="1" customFormat="1" ht="20.1" customHeight="1" spans="1:17">
      <c r="A27" s="16" t="s">
        <v>84</v>
      </c>
      <c r="B27" s="17" t="s">
        <v>85</v>
      </c>
      <c r="C27" s="18">
        <v>25</v>
      </c>
      <c r="D27" s="18">
        <v>22</v>
      </c>
      <c r="E27" s="18">
        <v>22</v>
      </c>
      <c r="F27" s="19">
        <f t="shared" si="5"/>
        <v>1</v>
      </c>
      <c r="G27" s="18">
        <v>22</v>
      </c>
      <c r="H27" s="19">
        <f t="shared" si="6"/>
        <v>1</v>
      </c>
      <c r="I27" s="18" t="s">
        <v>21</v>
      </c>
      <c r="J27" s="18">
        <v>0</v>
      </c>
      <c r="K27" s="19">
        <f t="shared" si="7"/>
        <v>0</v>
      </c>
      <c r="L27" s="18" t="s">
        <v>21</v>
      </c>
      <c r="M27" s="19">
        <f t="shared" si="3"/>
        <v>1</v>
      </c>
      <c r="N27" s="18">
        <v>0</v>
      </c>
      <c r="O27" s="31" t="s">
        <v>65</v>
      </c>
      <c r="P27" s="32">
        <f t="shared" si="8"/>
        <v>100</v>
      </c>
      <c r="Q27" s="33" t="s">
        <v>23</v>
      </c>
    </row>
    <row r="28" ht="20.1" customHeight="1" spans="1:17">
      <c r="A28" s="16" t="s">
        <v>86</v>
      </c>
      <c r="B28" s="17" t="s">
        <v>87</v>
      </c>
      <c r="C28" s="18">
        <v>18</v>
      </c>
      <c r="D28" s="18">
        <v>17</v>
      </c>
      <c r="E28" s="18">
        <v>17</v>
      </c>
      <c r="F28" s="19">
        <f t="shared" si="5"/>
        <v>1</v>
      </c>
      <c r="G28" s="18">
        <v>17</v>
      </c>
      <c r="H28" s="19">
        <f t="shared" si="6"/>
        <v>1</v>
      </c>
      <c r="I28" s="18" t="s">
        <v>21</v>
      </c>
      <c r="J28" s="18">
        <v>0</v>
      </c>
      <c r="K28" s="19">
        <f t="shared" si="7"/>
        <v>0</v>
      </c>
      <c r="L28" s="18" t="s">
        <v>21</v>
      </c>
      <c r="M28" s="19">
        <f t="shared" si="3"/>
        <v>1</v>
      </c>
      <c r="N28" s="18">
        <v>5</v>
      </c>
      <c r="O28" s="31" t="s">
        <v>88</v>
      </c>
      <c r="P28" s="32">
        <f t="shared" si="8"/>
        <v>100</v>
      </c>
      <c r="Q28" s="33" t="s">
        <v>23</v>
      </c>
    </row>
    <row r="29" ht="20.1" customHeight="1" spans="1:17">
      <c r="A29" s="16" t="s">
        <v>89</v>
      </c>
      <c r="B29" s="17" t="s">
        <v>90</v>
      </c>
      <c r="C29" s="18">
        <v>56</v>
      </c>
      <c r="D29" s="18">
        <v>48</v>
      </c>
      <c r="E29" s="18">
        <v>48</v>
      </c>
      <c r="F29" s="19">
        <f t="shared" si="5"/>
        <v>1</v>
      </c>
      <c r="G29" s="18">
        <v>48</v>
      </c>
      <c r="H29" s="19">
        <f t="shared" si="6"/>
        <v>1</v>
      </c>
      <c r="I29" s="18" t="s">
        <v>21</v>
      </c>
      <c r="J29" s="18">
        <v>0</v>
      </c>
      <c r="K29" s="19">
        <f t="shared" si="7"/>
        <v>0</v>
      </c>
      <c r="L29" s="18" t="s">
        <v>21</v>
      </c>
      <c r="M29" s="19">
        <f t="shared" si="3"/>
        <v>1</v>
      </c>
      <c r="N29" s="18">
        <v>2</v>
      </c>
      <c r="O29" s="31" t="s">
        <v>91</v>
      </c>
      <c r="P29" s="32">
        <f t="shared" si="8"/>
        <v>100</v>
      </c>
      <c r="Q29" s="33" t="s">
        <v>23</v>
      </c>
    </row>
    <row r="30" ht="20.1" customHeight="1" spans="1:17">
      <c r="A30" s="16" t="s">
        <v>92</v>
      </c>
      <c r="B30" s="17" t="s">
        <v>93</v>
      </c>
      <c r="C30" s="18">
        <v>16</v>
      </c>
      <c r="D30" s="18">
        <v>30</v>
      </c>
      <c r="E30" s="18">
        <v>30</v>
      </c>
      <c r="F30" s="19">
        <f t="shared" si="5"/>
        <v>1</v>
      </c>
      <c r="G30" s="18">
        <v>29</v>
      </c>
      <c r="H30" s="19">
        <f t="shared" si="6"/>
        <v>0.966666666666667</v>
      </c>
      <c r="I30" s="18">
        <v>1</v>
      </c>
      <c r="J30" s="18">
        <v>0</v>
      </c>
      <c r="K30" s="19">
        <f t="shared" si="7"/>
        <v>0</v>
      </c>
      <c r="L30" s="18" t="s">
        <v>21</v>
      </c>
      <c r="M30" s="19">
        <f t="shared" si="3"/>
        <v>1</v>
      </c>
      <c r="N30" s="18">
        <v>7</v>
      </c>
      <c r="O30" s="31" t="s">
        <v>94</v>
      </c>
      <c r="P30" s="32">
        <f t="shared" si="8"/>
        <v>98.6666666666667</v>
      </c>
      <c r="Q30" s="33" t="s">
        <v>23</v>
      </c>
    </row>
    <row r="31" ht="20.1" customHeight="1" spans="1:17">
      <c r="A31" s="16" t="s">
        <v>95</v>
      </c>
      <c r="B31" s="17" t="s">
        <v>96</v>
      </c>
      <c r="C31" s="18">
        <v>16</v>
      </c>
      <c r="D31" s="18">
        <v>18</v>
      </c>
      <c r="E31" s="18">
        <v>18</v>
      </c>
      <c r="F31" s="19">
        <f t="shared" si="5"/>
        <v>1</v>
      </c>
      <c r="G31" s="18">
        <v>17</v>
      </c>
      <c r="H31" s="19">
        <f t="shared" si="6"/>
        <v>0.944444444444444</v>
      </c>
      <c r="I31" s="18">
        <v>1</v>
      </c>
      <c r="J31" s="18">
        <v>0</v>
      </c>
      <c r="K31" s="19">
        <f t="shared" si="7"/>
        <v>0</v>
      </c>
      <c r="L31" s="18" t="s">
        <v>21</v>
      </c>
      <c r="M31" s="19">
        <f t="shared" si="3"/>
        <v>1</v>
      </c>
      <c r="N31" s="18">
        <v>4</v>
      </c>
      <c r="O31" s="31" t="s">
        <v>97</v>
      </c>
      <c r="P31" s="32">
        <f t="shared" si="8"/>
        <v>97.7777777777778</v>
      </c>
      <c r="Q31" s="33" t="s">
        <v>23</v>
      </c>
    </row>
    <row r="32" ht="20.1" customHeight="1" spans="1:17">
      <c r="A32" s="16" t="s">
        <v>98</v>
      </c>
      <c r="B32" s="17" t="s">
        <v>99</v>
      </c>
      <c r="C32" s="18">
        <v>17</v>
      </c>
      <c r="D32" s="18">
        <v>15</v>
      </c>
      <c r="E32" s="18">
        <v>15</v>
      </c>
      <c r="F32" s="19">
        <f t="shared" si="5"/>
        <v>1</v>
      </c>
      <c r="G32" s="18">
        <v>15</v>
      </c>
      <c r="H32" s="19">
        <f t="shared" si="6"/>
        <v>1</v>
      </c>
      <c r="I32" s="18" t="s">
        <v>21</v>
      </c>
      <c r="J32" s="18">
        <v>0</v>
      </c>
      <c r="K32" s="19">
        <f t="shared" si="7"/>
        <v>0</v>
      </c>
      <c r="L32" s="18" t="s">
        <v>21</v>
      </c>
      <c r="M32" s="19">
        <f t="shared" si="3"/>
        <v>1</v>
      </c>
      <c r="N32" s="18">
        <v>5</v>
      </c>
      <c r="O32" s="31" t="s">
        <v>100</v>
      </c>
      <c r="P32" s="32">
        <f t="shared" si="8"/>
        <v>100</v>
      </c>
      <c r="Q32" s="33" t="s">
        <v>23</v>
      </c>
    </row>
    <row r="33" ht="20.1" customHeight="1" spans="1:17">
      <c r="A33" s="16" t="s">
        <v>101</v>
      </c>
      <c r="B33" s="17" t="s">
        <v>102</v>
      </c>
      <c r="C33" s="18">
        <v>13</v>
      </c>
      <c r="D33" s="18">
        <v>13</v>
      </c>
      <c r="E33" s="18">
        <v>13</v>
      </c>
      <c r="F33" s="19">
        <f t="shared" si="5"/>
        <v>1</v>
      </c>
      <c r="G33" s="18">
        <v>13</v>
      </c>
      <c r="H33" s="19">
        <f t="shared" si="6"/>
        <v>1</v>
      </c>
      <c r="I33" s="18" t="s">
        <v>21</v>
      </c>
      <c r="J33" s="18">
        <v>0</v>
      </c>
      <c r="K33" s="19">
        <f t="shared" si="7"/>
        <v>0</v>
      </c>
      <c r="L33" s="18" t="s">
        <v>21</v>
      </c>
      <c r="M33" s="19">
        <f t="shared" si="3"/>
        <v>1</v>
      </c>
      <c r="N33" s="18">
        <v>0</v>
      </c>
      <c r="O33" s="31" t="s">
        <v>65</v>
      </c>
      <c r="P33" s="32">
        <f t="shared" si="8"/>
        <v>100</v>
      </c>
      <c r="Q33" s="33" t="s">
        <v>23</v>
      </c>
    </row>
    <row r="34" ht="20.1" customHeight="1" spans="1:17">
      <c r="A34" s="16" t="s">
        <v>103</v>
      </c>
      <c r="B34" s="17" t="s">
        <v>104</v>
      </c>
      <c r="C34" s="18">
        <v>8</v>
      </c>
      <c r="D34" s="18">
        <v>12</v>
      </c>
      <c r="E34" s="18">
        <v>12</v>
      </c>
      <c r="F34" s="19">
        <f t="shared" si="5"/>
        <v>1</v>
      </c>
      <c r="G34" s="18">
        <v>12</v>
      </c>
      <c r="H34" s="19">
        <f t="shared" si="6"/>
        <v>1</v>
      </c>
      <c r="I34" s="18" t="s">
        <v>21</v>
      </c>
      <c r="J34" s="18">
        <v>0</v>
      </c>
      <c r="K34" s="19">
        <f t="shared" si="7"/>
        <v>0</v>
      </c>
      <c r="L34" s="18" t="s">
        <v>21</v>
      </c>
      <c r="M34" s="19">
        <f t="shared" ref="M12:M56" si="9">IFERROR((D34-L34)/D34,"")</f>
        <v>1</v>
      </c>
      <c r="N34" s="18">
        <v>0</v>
      </c>
      <c r="O34" s="31" t="s">
        <v>65</v>
      </c>
      <c r="P34" s="32">
        <f t="shared" si="8"/>
        <v>100</v>
      </c>
      <c r="Q34" s="33" t="s">
        <v>23</v>
      </c>
    </row>
    <row r="35" ht="20.1" customHeight="1" spans="1:17">
      <c r="A35" s="16" t="s">
        <v>105</v>
      </c>
      <c r="B35" s="17" t="s">
        <v>106</v>
      </c>
      <c r="C35" s="18">
        <v>11</v>
      </c>
      <c r="D35" s="18">
        <v>13</v>
      </c>
      <c r="E35" s="18">
        <v>13</v>
      </c>
      <c r="F35" s="19">
        <f t="shared" si="5"/>
        <v>1</v>
      </c>
      <c r="G35" s="18">
        <v>13</v>
      </c>
      <c r="H35" s="19">
        <f t="shared" si="6"/>
        <v>1</v>
      </c>
      <c r="I35" s="18" t="s">
        <v>21</v>
      </c>
      <c r="J35" s="18">
        <v>0</v>
      </c>
      <c r="K35" s="19">
        <f t="shared" si="7"/>
        <v>0</v>
      </c>
      <c r="L35" s="18" t="s">
        <v>21</v>
      </c>
      <c r="M35" s="19">
        <f t="shared" si="9"/>
        <v>1</v>
      </c>
      <c r="N35" s="18">
        <v>0</v>
      </c>
      <c r="O35" s="31" t="s">
        <v>65</v>
      </c>
      <c r="P35" s="32">
        <f t="shared" si="8"/>
        <v>100</v>
      </c>
      <c r="Q35" s="33" t="s">
        <v>23</v>
      </c>
    </row>
    <row r="36" ht="20.1" customHeight="1" spans="1:17">
      <c r="A36" s="16" t="s">
        <v>107</v>
      </c>
      <c r="B36" s="17" t="s">
        <v>108</v>
      </c>
      <c r="C36" s="18">
        <v>6</v>
      </c>
      <c r="D36" s="18">
        <v>6</v>
      </c>
      <c r="E36" s="18">
        <v>6</v>
      </c>
      <c r="F36" s="19">
        <f t="shared" si="5"/>
        <v>1</v>
      </c>
      <c r="G36" s="18">
        <v>6</v>
      </c>
      <c r="H36" s="19">
        <f t="shared" si="6"/>
        <v>1</v>
      </c>
      <c r="I36" s="18" t="s">
        <v>21</v>
      </c>
      <c r="J36" s="18">
        <v>0</v>
      </c>
      <c r="K36" s="19">
        <f t="shared" si="7"/>
        <v>0</v>
      </c>
      <c r="L36" s="18" t="s">
        <v>21</v>
      </c>
      <c r="M36" s="19">
        <f t="shared" si="9"/>
        <v>1</v>
      </c>
      <c r="N36" s="18">
        <v>4</v>
      </c>
      <c r="O36" s="31" t="s">
        <v>109</v>
      </c>
      <c r="P36" s="32">
        <f t="shared" si="8"/>
        <v>100</v>
      </c>
      <c r="Q36" s="33" t="s">
        <v>23</v>
      </c>
    </row>
    <row r="37" ht="20.1" customHeight="1" spans="1:17">
      <c r="A37" s="16" t="s">
        <v>110</v>
      </c>
      <c r="B37" s="17" t="s">
        <v>111</v>
      </c>
      <c r="C37" s="18">
        <v>5</v>
      </c>
      <c r="D37" s="18">
        <v>5</v>
      </c>
      <c r="E37" s="18">
        <v>5</v>
      </c>
      <c r="F37" s="19">
        <f t="shared" si="5"/>
        <v>1</v>
      </c>
      <c r="G37" s="18">
        <v>5</v>
      </c>
      <c r="H37" s="19">
        <f t="shared" si="6"/>
        <v>1</v>
      </c>
      <c r="I37" s="18" t="s">
        <v>21</v>
      </c>
      <c r="J37" s="18">
        <v>0</v>
      </c>
      <c r="K37" s="19">
        <f t="shared" si="7"/>
        <v>0</v>
      </c>
      <c r="L37" s="18" t="s">
        <v>21</v>
      </c>
      <c r="M37" s="19">
        <f t="shared" si="9"/>
        <v>1</v>
      </c>
      <c r="N37" s="18">
        <v>1</v>
      </c>
      <c r="O37" s="31" t="s">
        <v>38</v>
      </c>
      <c r="P37" s="32">
        <f t="shared" si="8"/>
        <v>100</v>
      </c>
      <c r="Q37" s="33" t="s">
        <v>23</v>
      </c>
    </row>
    <row r="38" ht="20.1" customHeight="1" spans="1:17">
      <c r="A38" s="16" t="s">
        <v>112</v>
      </c>
      <c r="B38" s="17" t="s">
        <v>113</v>
      </c>
      <c r="C38" s="18">
        <v>4</v>
      </c>
      <c r="D38" s="18">
        <v>4</v>
      </c>
      <c r="E38" s="18">
        <v>4</v>
      </c>
      <c r="F38" s="19">
        <f t="shared" si="5"/>
        <v>1</v>
      </c>
      <c r="G38" s="18">
        <v>4</v>
      </c>
      <c r="H38" s="19">
        <f t="shared" si="6"/>
        <v>1</v>
      </c>
      <c r="I38" s="18" t="s">
        <v>21</v>
      </c>
      <c r="J38" s="18">
        <v>0</v>
      </c>
      <c r="K38" s="19">
        <f t="shared" si="7"/>
        <v>0</v>
      </c>
      <c r="L38" s="18" t="s">
        <v>21</v>
      </c>
      <c r="M38" s="19">
        <f t="shared" si="9"/>
        <v>1</v>
      </c>
      <c r="N38" s="18">
        <v>0</v>
      </c>
      <c r="O38" s="31" t="s">
        <v>65</v>
      </c>
      <c r="P38" s="32">
        <f t="shared" si="8"/>
        <v>100</v>
      </c>
      <c r="Q38" s="33" t="s">
        <v>23</v>
      </c>
    </row>
    <row r="39" ht="20.1" customHeight="1" spans="1:17">
      <c r="A39" s="16" t="s">
        <v>114</v>
      </c>
      <c r="B39" s="17" t="s">
        <v>115</v>
      </c>
      <c r="C39" s="18">
        <v>9</v>
      </c>
      <c r="D39" s="18">
        <v>13</v>
      </c>
      <c r="E39" s="18">
        <v>13</v>
      </c>
      <c r="F39" s="19">
        <f t="shared" si="5"/>
        <v>1</v>
      </c>
      <c r="G39" s="18">
        <v>13</v>
      </c>
      <c r="H39" s="19">
        <f t="shared" si="6"/>
        <v>1</v>
      </c>
      <c r="I39" s="18" t="s">
        <v>21</v>
      </c>
      <c r="J39" s="18">
        <v>0</v>
      </c>
      <c r="K39" s="19">
        <f t="shared" si="7"/>
        <v>0</v>
      </c>
      <c r="L39" s="18" t="s">
        <v>21</v>
      </c>
      <c r="M39" s="19">
        <f t="shared" si="9"/>
        <v>1</v>
      </c>
      <c r="N39" s="18">
        <v>1</v>
      </c>
      <c r="O39" s="31" t="s">
        <v>116</v>
      </c>
      <c r="P39" s="32">
        <f t="shared" si="8"/>
        <v>100</v>
      </c>
      <c r="Q39" s="33" t="s">
        <v>23</v>
      </c>
    </row>
    <row r="40" ht="20.1" customHeight="1" spans="1:17">
      <c r="A40" s="16" t="s">
        <v>117</v>
      </c>
      <c r="B40" s="17" t="s">
        <v>118</v>
      </c>
      <c r="C40" s="18">
        <v>7</v>
      </c>
      <c r="D40" s="18">
        <v>4</v>
      </c>
      <c r="E40" s="18">
        <v>4</v>
      </c>
      <c r="F40" s="19">
        <f t="shared" si="5"/>
        <v>1</v>
      </c>
      <c r="G40" s="18">
        <v>4</v>
      </c>
      <c r="H40" s="19">
        <f t="shared" si="6"/>
        <v>1</v>
      </c>
      <c r="I40" s="18" t="s">
        <v>21</v>
      </c>
      <c r="J40" s="18">
        <v>0</v>
      </c>
      <c r="K40" s="19">
        <f t="shared" si="7"/>
        <v>0</v>
      </c>
      <c r="L40" s="18" t="s">
        <v>21</v>
      </c>
      <c r="M40" s="19">
        <f t="shared" si="9"/>
        <v>1</v>
      </c>
      <c r="N40" s="18">
        <v>1</v>
      </c>
      <c r="O40" s="31" t="s">
        <v>119</v>
      </c>
      <c r="P40" s="32">
        <f t="shared" si="8"/>
        <v>100</v>
      </c>
      <c r="Q40" s="33" t="s">
        <v>23</v>
      </c>
    </row>
    <row r="41" ht="20.1" customHeight="1" spans="1:17">
      <c r="A41" s="16" t="s">
        <v>120</v>
      </c>
      <c r="B41" s="17" t="s">
        <v>121</v>
      </c>
      <c r="C41" s="18">
        <v>5</v>
      </c>
      <c r="D41" s="18">
        <v>5</v>
      </c>
      <c r="E41" s="18">
        <v>5</v>
      </c>
      <c r="F41" s="19">
        <f t="shared" si="5"/>
        <v>1</v>
      </c>
      <c r="G41" s="18">
        <v>5</v>
      </c>
      <c r="H41" s="19">
        <f t="shared" ref="H41:H55" si="10">IFERROR(G41/D41,"")</f>
        <v>1</v>
      </c>
      <c r="I41" s="18" t="s">
        <v>21</v>
      </c>
      <c r="J41" s="18">
        <v>0</v>
      </c>
      <c r="K41" s="19">
        <f t="shared" si="7"/>
        <v>0</v>
      </c>
      <c r="L41" s="18" t="s">
        <v>21</v>
      </c>
      <c r="M41" s="19">
        <f t="shared" si="9"/>
        <v>1</v>
      </c>
      <c r="N41" s="18">
        <v>0</v>
      </c>
      <c r="O41" s="31" t="s">
        <v>65</v>
      </c>
      <c r="P41" s="32">
        <f t="shared" si="8"/>
        <v>100</v>
      </c>
      <c r="Q41" s="33" t="s">
        <v>23</v>
      </c>
    </row>
    <row r="42" ht="20.1" customHeight="1" spans="1:17">
      <c r="A42" s="16" t="s">
        <v>122</v>
      </c>
      <c r="B42" s="17" t="s">
        <v>123</v>
      </c>
      <c r="C42" s="18">
        <v>2</v>
      </c>
      <c r="D42" s="18">
        <v>4</v>
      </c>
      <c r="E42" s="18">
        <v>4</v>
      </c>
      <c r="F42" s="19">
        <f t="shared" si="5"/>
        <v>1</v>
      </c>
      <c r="G42" s="18">
        <v>4</v>
      </c>
      <c r="H42" s="19">
        <f t="shared" si="10"/>
        <v>1</v>
      </c>
      <c r="I42" s="18" t="s">
        <v>21</v>
      </c>
      <c r="J42" s="18">
        <v>0</v>
      </c>
      <c r="K42" s="19">
        <f t="shared" si="7"/>
        <v>0</v>
      </c>
      <c r="L42" s="18" t="s">
        <v>21</v>
      </c>
      <c r="M42" s="19">
        <f t="shared" si="9"/>
        <v>1</v>
      </c>
      <c r="N42" s="18">
        <v>1</v>
      </c>
      <c r="O42" s="31" t="s">
        <v>119</v>
      </c>
      <c r="P42" s="32">
        <f t="shared" si="8"/>
        <v>100</v>
      </c>
      <c r="Q42" s="33" t="s">
        <v>23</v>
      </c>
    </row>
    <row r="43" ht="20.1" customHeight="1" spans="1:17">
      <c r="A43" s="16" t="s">
        <v>124</v>
      </c>
      <c r="B43" s="17" t="s">
        <v>125</v>
      </c>
      <c r="C43" s="18">
        <v>2</v>
      </c>
      <c r="D43" s="18">
        <v>2</v>
      </c>
      <c r="E43" s="18">
        <v>2</v>
      </c>
      <c r="F43" s="19">
        <f t="shared" si="5"/>
        <v>1</v>
      </c>
      <c r="G43" s="18">
        <v>2</v>
      </c>
      <c r="H43" s="19">
        <f t="shared" si="10"/>
        <v>1</v>
      </c>
      <c r="I43" s="18" t="s">
        <v>21</v>
      </c>
      <c r="J43" s="18">
        <v>0</v>
      </c>
      <c r="K43" s="19">
        <f t="shared" si="7"/>
        <v>0</v>
      </c>
      <c r="L43" s="18" t="s">
        <v>21</v>
      </c>
      <c r="M43" s="19">
        <f t="shared" si="9"/>
        <v>1</v>
      </c>
      <c r="N43" s="18">
        <v>4</v>
      </c>
      <c r="O43" s="31" t="s">
        <v>126</v>
      </c>
      <c r="P43" s="32">
        <f t="shared" si="8"/>
        <v>100</v>
      </c>
      <c r="Q43" s="33" t="s">
        <v>23</v>
      </c>
    </row>
    <row r="44" ht="20.1" customHeight="1" spans="1:17">
      <c r="A44" s="16" t="s">
        <v>127</v>
      </c>
      <c r="B44" s="17" t="s">
        <v>128</v>
      </c>
      <c r="C44" s="18">
        <v>3</v>
      </c>
      <c r="D44" s="18">
        <v>2</v>
      </c>
      <c r="E44" s="18">
        <v>2</v>
      </c>
      <c r="F44" s="19">
        <f t="shared" si="5"/>
        <v>1</v>
      </c>
      <c r="G44" s="18">
        <v>2</v>
      </c>
      <c r="H44" s="19">
        <f t="shared" si="10"/>
        <v>1</v>
      </c>
      <c r="I44" s="18" t="s">
        <v>21</v>
      </c>
      <c r="J44" s="18">
        <v>0</v>
      </c>
      <c r="K44" s="19">
        <f t="shared" si="7"/>
        <v>0</v>
      </c>
      <c r="L44" s="18" t="s">
        <v>21</v>
      </c>
      <c r="M44" s="19">
        <f t="shared" si="9"/>
        <v>1</v>
      </c>
      <c r="N44" s="18">
        <v>0</v>
      </c>
      <c r="O44" s="31" t="s">
        <v>65</v>
      </c>
      <c r="P44" s="32">
        <f t="shared" si="8"/>
        <v>100</v>
      </c>
      <c r="Q44" s="33" t="s">
        <v>23</v>
      </c>
    </row>
    <row r="45" ht="20.1" customHeight="1" spans="1:17">
      <c r="A45" s="16" t="s">
        <v>129</v>
      </c>
      <c r="B45" s="17" t="s">
        <v>130</v>
      </c>
      <c r="C45" s="18">
        <v>6</v>
      </c>
      <c r="D45" s="18">
        <v>7</v>
      </c>
      <c r="E45" s="18">
        <v>7</v>
      </c>
      <c r="F45" s="19">
        <f t="shared" si="5"/>
        <v>1</v>
      </c>
      <c r="G45" s="18">
        <v>7</v>
      </c>
      <c r="H45" s="19">
        <f t="shared" si="10"/>
        <v>1</v>
      </c>
      <c r="I45" s="18" t="s">
        <v>21</v>
      </c>
      <c r="J45" s="18">
        <v>0</v>
      </c>
      <c r="K45" s="19">
        <f t="shared" si="7"/>
        <v>0</v>
      </c>
      <c r="L45" s="18" t="s">
        <v>21</v>
      </c>
      <c r="M45" s="19">
        <f t="shared" si="9"/>
        <v>1</v>
      </c>
      <c r="N45" s="18">
        <v>0</v>
      </c>
      <c r="O45" s="31" t="s">
        <v>65</v>
      </c>
      <c r="P45" s="32">
        <f t="shared" si="8"/>
        <v>100</v>
      </c>
      <c r="Q45" s="33" t="s">
        <v>23</v>
      </c>
    </row>
    <row r="46" ht="20.1" customHeight="1" spans="1:17">
      <c r="A46" s="16" t="s">
        <v>131</v>
      </c>
      <c r="B46" s="17" t="s">
        <v>132</v>
      </c>
      <c r="C46" s="18">
        <v>8</v>
      </c>
      <c r="D46" s="18">
        <v>10</v>
      </c>
      <c r="E46" s="18">
        <v>10</v>
      </c>
      <c r="F46" s="19">
        <f t="shared" si="5"/>
        <v>1</v>
      </c>
      <c r="G46" s="18">
        <v>10</v>
      </c>
      <c r="H46" s="19">
        <f t="shared" si="10"/>
        <v>1</v>
      </c>
      <c r="I46" s="18" t="s">
        <v>21</v>
      </c>
      <c r="J46" s="18">
        <v>0</v>
      </c>
      <c r="K46" s="19">
        <f t="shared" si="7"/>
        <v>0</v>
      </c>
      <c r="L46" s="18" t="s">
        <v>21</v>
      </c>
      <c r="M46" s="19">
        <f t="shared" si="9"/>
        <v>1</v>
      </c>
      <c r="N46" s="18">
        <v>1</v>
      </c>
      <c r="O46" s="31" t="s">
        <v>119</v>
      </c>
      <c r="P46" s="32">
        <f t="shared" si="8"/>
        <v>100</v>
      </c>
      <c r="Q46" s="33" t="s">
        <v>23</v>
      </c>
    </row>
    <row r="47" ht="20.1" customHeight="1" spans="1:17">
      <c r="A47" s="16" t="s">
        <v>133</v>
      </c>
      <c r="B47" s="17" t="s">
        <v>134</v>
      </c>
      <c r="C47" s="18">
        <v>4</v>
      </c>
      <c r="D47" s="18">
        <v>2</v>
      </c>
      <c r="E47" s="18">
        <v>2</v>
      </c>
      <c r="F47" s="19">
        <f t="shared" si="5"/>
        <v>1</v>
      </c>
      <c r="G47" s="18">
        <v>2</v>
      </c>
      <c r="H47" s="19">
        <f t="shared" si="10"/>
        <v>1</v>
      </c>
      <c r="I47" s="18" t="s">
        <v>21</v>
      </c>
      <c r="J47" s="18">
        <v>0</v>
      </c>
      <c r="K47" s="19">
        <f t="shared" si="7"/>
        <v>0</v>
      </c>
      <c r="L47" s="18" t="s">
        <v>21</v>
      </c>
      <c r="M47" s="19">
        <f t="shared" si="9"/>
        <v>1</v>
      </c>
      <c r="N47" s="18">
        <v>0</v>
      </c>
      <c r="O47" s="31" t="s">
        <v>65</v>
      </c>
      <c r="P47" s="32">
        <f t="shared" si="8"/>
        <v>100</v>
      </c>
      <c r="Q47" s="33" t="s">
        <v>23</v>
      </c>
    </row>
    <row r="48" ht="20.1" customHeight="1" spans="1:17">
      <c r="A48" s="16" t="s">
        <v>135</v>
      </c>
      <c r="B48" s="17" t="s">
        <v>136</v>
      </c>
      <c r="C48" s="18">
        <v>1</v>
      </c>
      <c r="D48" s="18">
        <v>1</v>
      </c>
      <c r="E48" s="18">
        <v>1</v>
      </c>
      <c r="F48" s="19">
        <f t="shared" si="5"/>
        <v>1</v>
      </c>
      <c r="G48" s="18">
        <v>1</v>
      </c>
      <c r="H48" s="19">
        <f t="shared" si="10"/>
        <v>1</v>
      </c>
      <c r="I48" s="18" t="s">
        <v>21</v>
      </c>
      <c r="J48" s="18">
        <v>0</v>
      </c>
      <c r="K48" s="19">
        <f t="shared" si="7"/>
        <v>0</v>
      </c>
      <c r="L48" s="18" t="s">
        <v>21</v>
      </c>
      <c r="M48" s="19">
        <f t="shared" si="9"/>
        <v>1</v>
      </c>
      <c r="N48" s="18">
        <v>0</v>
      </c>
      <c r="O48" s="31" t="s">
        <v>65</v>
      </c>
      <c r="P48" s="32">
        <f t="shared" si="8"/>
        <v>100</v>
      </c>
      <c r="Q48" s="33" t="s">
        <v>23</v>
      </c>
    </row>
    <row r="49" ht="20.1" customHeight="1" spans="1:17">
      <c r="A49" s="16" t="s">
        <v>137</v>
      </c>
      <c r="B49" s="17" t="s">
        <v>138</v>
      </c>
      <c r="C49" s="18">
        <v>2</v>
      </c>
      <c r="D49" s="18">
        <v>2</v>
      </c>
      <c r="E49" s="18">
        <v>2</v>
      </c>
      <c r="F49" s="19">
        <f t="shared" si="5"/>
        <v>1</v>
      </c>
      <c r="G49" s="18">
        <v>2</v>
      </c>
      <c r="H49" s="19">
        <f t="shared" si="10"/>
        <v>1</v>
      </c>
      <c r="I49" s="18" t="s">
        <v>21</v>
      </c>
      <c r="J49" s="18">
        <v>0</v>
      </c>
      <c r="K49" s="19">
        <f t="shared" si="7"/>
        <v>0</v>
      </c>
      <c r="L49" s="18" t="s">
        <v>21</v>
      </c>
      <c r="M49" s="19">
        <f t="shared" si="9"/>
        <v>1</v>
      </c>
      <c r="N49" s="18">
        <v>0</v>
      </c>
      <c r="O49" s="31" t="s">
        <v>65</v>
      </c>
      <c r="P49" s="32">
        <f t="shared" si="8"/>
        <v>100</v>
      </c>
      <c r="Q49" s="33" t="s">
        <v>23</v>
      </c>
    </row>
    <row r="50" ht="20.1" customHeight="1" spans="1:17">
      <c r="A50" s="20" t="s">
        <v>139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ht="20.1" customHeight="1" spans="1:17">
      <c r="A51" s="16" t="s">
        <v>140</v>
      </c>
      <c r="B51" s="17" t="s">
        <v>141</v>
      </c>
      <c r="C51" s="18" t="s">
        <v>21</v>
      </c>
      <c r="D51" s="18" t="s">
        <v>21</v>
      </c>
      <c r="E51" s="18" t="s">
        <v>21</v>
      </c>
      <c r="F51" s="19" t="str">
        <f t="shared" ref="F51:F56" si="11">IFERROR(E51/D51,"")</f>
        <v/>
      </c>
      <c r="G51" s="18" t="s">
        <v>21</v>
      </c>
      <c r="H51" s="19" t="str">
        <f t="shared" ref="H51:H56" si="12">IFERROR(G51/D51,"")</f>
        <v/>
      </c>
      <c r="I51" s="18" t="s">
        <v>21</v>
      </c>
      <c r="J51" s="18">
        <v>0</v>
      </c>
      <c r="K51" s="19" t="str">
        <f t="shared" ref="K51:K56" si="13">IFERROR(J51/D51,"")</f>
        <v/>
      </c>
      <c r="L51" s="18" t="s">
        <v>21</v>
      </c>
      <c r="M51" s="19" t="str">
        <f t="shared" ref="M51:M56" si="14">IFERROR((D51-L51)/D51,"")</f>
        <v/>
      </c>
      <c r="N51" s="18">
        <v>0</v>
      </c>
      <c r="O51" s="31" t="s">
        <v>65</v>
      </c>
      <c r="P51" s="32" t="str">
        <f t="shared" ref="P51:P56" si="15">IFERROR(H51*40+(1-K51)*20+M51*40,"")</f>
        <v/>
      </c>
      <c r="Q51" s="33"/>
    </row>
    <row r="52" ht="20.1" customHeight="1" spans="1:17">
      <c r="A52" s="16" t="s">
        <v>142</v>
      </c>
      <c r="B52" s="17" t="s">
        <v>143</v>
      </c>
      <c r="C52" s="18" t="s">
        <v>21</v>
      </c>
      <c r="D52" s="18" t="s">
        <v>21</v>
      </c>
      <c r="E52" s="18" t="s">
        <v>21</v>
      </c>
      <c r="F52" s="19" t="str">
        <f t="shared" si="11"/>
        <v/>
      </c>
      <c r="G52" s="18" t="s">
        <v>21</v>
      </c>
      <c r="H52" s="19" t="str">
        <f t="shared" si="12"/>
        <v/>
      </c>
      <c r="I52" s="18" t="s">
        <v>21</v>
      </c>
      <c r="J52" s="18">
        <v>0</v>
      </c>
      <c r="K52" s="19" t="str">
        <f t="shared" si="13"/>
        <v/>
      </c>
      <c r="L52" s="18" t="s">
        <v>21</v>
      </c>
      <c r="M52" s="19" t="str">
        <f t="shared" si="14"/>
        <v/>
      </c>
      <c r="N52" s="18">
        <v>0</v>
      </c>
      <c r="O52" s="31" t="s">
        <v>65</v>
      </c>
      <c r="P52" s="32" t="str">
        <f t="shared" si="15"/>
        <v/>
      </c>
      <c r="Q52" s="33"/>
    </row>
    <row r="53" ht="20.1" customHeight="1" spans="1:17">
      <c r="A53" s="16" t="s">
        <v>144</v>
      </c>
      <c r="B53" s="17" t="s">
        <v>145</v>
      </c>
      <c r="C53" s="18" t="s">
        <v>21</v>
      </c>
      <c r="D53" s="18" t="s">
        <v>21</v>
      </c>
      <c r="E53" s="18" t="s">
        <v>21</v>
      </c>
      <c r="F53" s="19" t="str">
        <f t="shared" si="11"/>
        <v/>
      </c>
      <c r="G53" s="18" t="s">
        <v>21</v>
      </c>
      <c r="H53" s="19" t="str">
        <f t="shared" si="12"/>
        <v/>
      </c>
      <c r="I53" s="18" t="s">
        <v>21</v>
      </c>
      <c r="J53" s="18">
        <v>0</v>
      </c>
      <c r="K53" s="19" t="str">
        <f t="shared" si="13"/>
        <v/>
      </c>
      <c r="L53" s="18" t="s">
        <v>21</v>
      </c>
      <c r="M53" s="19" t="str">
        <f t="shared" si="14"/>
        <v/>
      </c>
      <c r="N53" s="18">
        <v>0</v>
      </c>
      <c r="O53" s="31" t="s">
        <v>65</v>
      </c>
      <c r="P53" s="32" t="str">
        <f t="shared" si="15"/>
        <v/>
      </c>
      <c r="Q53" s="33"/>
    </row>
    <row r="54" ht="20.1" customHeight="1" spans="1:17">
      <c r="A54" s="16" t="s">
        <v>146</v>
      </c>
      <c r="B54" s="17" t="s">
        <v>147</v>
      </c>
      <c r="C54" s="18" t="s">
        <v>21</v>
      </c>
      <c r="D54" s="18" t="s">
        <v>21</v>
      </c>
      <c r="E54" s="18" t="s">
        <v>21</v>
      </c>
      <c r="F54" s="19" t="str">
        <f t="shared" si="11"/>
        <v/>
      </c>
      <c r="G54" s="18" t="s">
        <v>21</v>
      </c>
      <c r="H54" s="19" t="str">
        <f t="shared" si="12"/>
        <v/>
      </c>
      <c r="I54" s="18" t="s">
        <v>21</v>
      </c>
      <c r="J54" s="18">
        <v>0</v>
      </c>
      <c r="K54" s="19" t="str">
        <f t="shared" si="13"/>
        <v/>
      </c>
      <c r="L54" s="18" t="s">
        <v>21</v>
      </c>
      <c r="M54" s="19" t="str">
        <f t="shared" si="14"/>
        <v/>
      </c>
      <c r="N54" s="18">
        <v>0</v>
      </c>
      <c r="O54" s="31" t="s">
        <v>65</v>
      </c>
      <c r="P54" s="32" t="str">
        <f t="shared" si="15"/>
        <v/>
      </c>
      <c r="Q54" s="33"/>
    </row>
    <row r="55" ht="20.1" customHeight="1" spans="1:17">
      <c r="A55" s="16" t="s">
        <v>148</v>
      </c>
      <c r="B55" s="17" t="s">
        <v>149</v>
      </c>
      <c r="C55" s="18" t="s">
        <v>21</v>
      </c>
      <c r="D55" s="18" t="s">
        <v>21</v>
      </c>
      <c r="E55" s="18" t="s">
        <v>21</v>
      </c>
      <c r="F55" s="19" t="str">
        <f t="shared" si="11"/>
        <v/>
      </c>
      <c r="G55" s="18" t="s">
        <v>21</v>
      </c>
      <c r="H55" s="19" t="str">
        <f t="shared" si="12"/>
        <v/>
      </c>
      <c r="I55" s="18" t="s">
        <v>21</v>
      </c>
      <c r="J55" s="18" t="s">
        <v>21</v>
      </c>
      <c r="K55" s="19" t="str">
        <f t="shared" si="13"/>
        <v/>
      </c>
      <c r="L55" s="18" t="s">
        <v>21</v>
      </c>
      <c r="M55" s="19" t="str">
        <f t="shared" si="14"/>
        <v/>
      </c>
      <c r="N55" s="18">
        <v>0</v>
      </c>
      <c r="O55" s="31" t="s">
        <v>65</v>
      </c>
      <c r="P55" s="32" t="str">
        <f t="shared" si="15"/>
        <v/>
      </c>
      <c r="Q55" s="33"/>
    </row>
    <row r="56" ht="20.1" customHeight="1" spans="1:17">
      <c r="A56" s="21" t="s">
        <v>150</v>
      </c>
      <c r="B56" s="21"/>
      <c r="C56" s="22">
        <f>C6+C13+C14+C7+C8+C9+C15+C16+C17+C18+C19+C20+C10+C21+C22+C23+C24+C25+C26+C27+C12+C28+C29+C30+C31+C32+C33+C11+C34+C35+C36+C37+C38+C39+C40+C41+C42+C43+C44+C45+C46+C47+C48+C51+C52+C49+C53+C54+C55</f>
        <v>3164</v>
      </c>
      <c r="D56" s="22">
        <f t="shared" ref="D56:O56" si="16">D6+D13+D14+D7+D8+D9+D15+D16+D17+D18+D19+D20+D10+D21+D22+D23+D24+D25+D26+D27+D12+D28+D29+D30+D31+D32+D33+D11+D34+D35+D36+D37+D38+D39+D40+D41+D42+D43+D44+D45+D46+D47+D48+D51+D52+D49+D53+D54+D55</f>
        <v>3154</v>
      </c>
      <c r="E56" s="22">
        <f t="shared" si="16"/>
        <v>3154</v>
      </c>
      <c r="F56" s="19">
        <f t="shared" si="11"/>
        <v>1</v>
      </c>
      <c r="G56" s="22">
        <f t="shared" si="16"/>
        <v>3149</v>
      </c>
      <c r="H56" s="19">
        <f t="shared" si="12"/>
        <v>0.998414711477489</v>
      </c>
      <c r="I56" s="22">
        <f t="shared" si="16"/>
        <v>5</v>
      </c>
      <c r="J56" s="22">
        <f t="shared" si="16"/>
        <v>10</v>
      </c>
      <c r="K56" s="19">
        <f t="shared" si="13"/>
        <v>0.00317057704502219</v>
      </c>
      <c r="L56" s="22">
        <f t="shared" si="16"/>
        <v>4</v>
      </c>
      <c r="M56" s="19">
        <f t="shared" si="14"/>
        <v>0.998731769181991</v>
      </c>
      <c r="N56" s="31" t="s">
        <v>151</v>
      </c>
      <c r="O56" s="31" t="s">
        <v>152</v>
      </c>
      <c r="P56" s="32">
        <f t="shared" si="15"/>
        <v>99.8224476854788</v>
      </c>
      <c r="Q56" s="33" t="s">
        <v>23</v>
      </c>
    </row>
    <row r="57" s="1" customFormat="1" ht="20.1" customHeight="1" spans="1:17">
      <c r="A57" s="23" t="s">
        <v>153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="1" customFormat="1" ht="20.1" customHeight="1" spans="1:17">
      <c r="A58" s="25" t="s">
        <v>154</v>
      </c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="1" customFormat="1" ht="20.1" customHeight="1" spans="1:17">
      <c r="A59" s="25" t="s">
        <v>155</v>
      </c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="1" customFormat="1" ht="20.1" customHeight="1" spans="1:17">
      <c r="A60" s="25" t="s">
        <v>156</v>
      </c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="1" customFormat="1" ht="20.1" customHeight="1" spans="1:17">
      <c r="A61" s="25" t="s">
        <v>157</v>
      </c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="1" customFormat="1" ht="20.1" customHeight="1" spans="1:17">
      <c r="A62" s="25" t="s">
        <v>158</v>
      </c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</sheetData>
  <mergeCells count="27">
    <mergeCell ref="A1:B1"/>
    <mergeCell ref="A2:Q2"/>
    <mergeCell ref="A50:Q50"/>
    <mergeCell ref="A56:B56"/>
    <mergeCell ref="A57:Q57"/>
    <mergeCell ref="A58:Q58"/>
    <mergeCell ref="A59:Q59"/>
    <mergeCell ref="A60:Q60"/>
    <mergeCell ref="A61:Q61"/>
    <mergeCell ref="A62:Q6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11023622047" right="0.511811023622047" top="0.78740157480315" bottom="0.669291338582677" header="0.511811023622047" footer="0.511811023622047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(3)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2017-05-16T09:19:00Z</dcterms:created>
  <cp:lastPrinted>2019-07-18T08:27:00Z</cp:lastPrinted>
  <dcterms:modified xsi:type="dcterms:W3CDTF">2020-05-15T01:56:46Z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