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30" windowHeight="10643" tabRatio="940" activeTab="12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  <sheet name="省1" sheetId="17" r:id="rId17"/>
    <sheet name="省2" sheetId="18" r:id="rId18"/>
    <sheet name="长江沿岸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<sst xmlns="http://schemas.openxmlformats.org/spreadsheetml/2006/main" count="699" uniqueCount="430">
  <si>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</si>
  <si>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</si>
  <si>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</si>
  <si>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</si>
  <si>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</si>
  <si>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</si>
  <si>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</si>
  <si>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</si>
  <si>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6.5%左右</t>
  </si>
  <si>
    <t>8%左右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</si>
  <si>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</si>
  <si>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</si>
  <si>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</si>
  <si>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</si>
  <si>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</si>
  <si>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稳中向好，国际收支基本平衡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</si>
  <si>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</si>
  <si>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</si>
  <si>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t>3%以内</t>
  </si>
  <si>
    <r>
      <t>2%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</si>
  <si>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公共财政预算收入</t>
    </r>
  </si>
  <si>
    <t>6.5%以上</t>
  </si>
  <si>
    <r>
      <rPr>
        <sz val="12"/>
        <rFont val="宋体"/>
        <family val="0"/>
      </rPr>
      <t>城乡居民收入</t>
    </r>
  </si>
  <si>
    <t>和经济增长基本同步</t>
  </si>
  <si>
    <t>8%以上</t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</si>
  <si>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</si>
  <si>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</si>
  <si>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</si>
  <si>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r>
      <t>1100</t>
    </r>
    <r>
      <rPr>
        <sz val="11"/>
        <rFont val="宋体"/>
        <family val="0"/>
      </rPr>
      <t>万人以上</t>
    </r>
  </si>
  <si>
    <t>70万人</t>
  </si>
  <si>
    <r>
      <t>5.2</t>
    </r>
    <r>
      <rPr>
        <sz val="11"/>
        <rFont val="宋体"/>
        <family val="0"/>
      </rPr>
      <t>万人</t>
    </r>
  </si>
  <si>
    <r>
      <rPr>
        <sz val="12"/>
        <rFont val="宋体"/>
        <family val="0"/>
      </rPr>
      <t>城镇登记失业率</t>
    </r>
  </si>
  <si>
    <r>
      <t>4.5%</t>
    </r>
    <r>
      <rPr>
        <sz val="11"/>
        <rFont val="宋体"/>
        <family val="0"/>
      </rPr>
      <t>以内</t>
    </r>
  </si>
  <si>
    <t>4.5%以下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</si>
  <si>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</si>
  <si>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下降3%以上</t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</si>
  <si>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</si>
  <si>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</si>
  <si>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</si>
  <si>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</si>
  <si>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</si>
  <si>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</si>
  <si>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</si>
  <si>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</si>
  <si>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</si>
  <si>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公共财政预算收入</t>
  </si>
  <si>
    <t xml:space="preserve"> </t>
  </si>
  <si>
    <t xml:space="preserve">  地方公共财政预算收入</t>
  </si>
  <si>
    <t>公共财政预算支出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</si>
  <si>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</si>
  <si>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</si>
  <si>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</si>
  <si>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</si>
  <si>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</si>
  <si>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</si>
  <si>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>.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</si>
  <si>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</si>
  <si>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</si>
  <si>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</si>
  <si>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</si>
  <si>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</si>
  <si>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</si>
  <si>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</si>
  <si>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</si>
  <si>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</si>
  <si>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</si>
  <si>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</si>
  <si>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</si>
  <si>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</si>
  <si>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</si>
  <si>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</si>
  <si>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</si>
  <si>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</si>
  <si>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</si>
  <si>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</si>
  <si>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</si>
  <si>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</si>
  <si>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</si>
  <si>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</si>
  <si>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其中：轻工业</t>
  </si>
  <si>
    <t xml:space="preserve">      重工业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</si>
  <si>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</si>
  <si>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</si>
  <si>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</si>
  <si>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</si>
  <si>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</si>
  <si>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</si>
  <si>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</si>
  <si>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</si>
  <si>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</si>
  <si>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</si>
  <si>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</si>
  <si>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</si>
  <si>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</si>
  <si>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</si>
  <si>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</si>
  <si>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</si>
  <si>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</si>
  <si>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</si>
  <si>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</si>
  <si>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</si>
  <si>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</si>
  <si>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</si>
  <si>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</si>
  <si>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</si>
  <si>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</si>
  <si>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</si>
  <si>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</si>
  <si>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</si>
  <si>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</si>
  <si>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</si>
  <si>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</si>
  <si>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</si>
  <si>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</si>
  <si>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</si>
  <si>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</si>
  <si>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</si>
  <si>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</si>
  <si>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</si>
  <si>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</si>
  <si>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</si>
  <si>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</si>
  <si>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</si>
  <si>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</si>
  <si>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</si>
  <si>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</si>
  <si>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</si>
  <si>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</si>
  <si>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</si>
  <si>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</si>
  <si>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</si>
  <si>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</si>
  <si>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</si>
  <si>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</si>
  <si>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</si>
  <si>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</si>
  <si>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</si>
  <si>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</si>
  <si>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</si>
  <si>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</si>
  <si>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</si>
  <si>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</si>
  <si>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</si>
  <si>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</si>
  <si>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</si>
  <si>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</si>
  <si>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</si>
  <si>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</si>
  <si>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</si>
  <si>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</si>
  <si>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</si>
  <si>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</si>
  <si>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</si>
  <si>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</si>
  <si>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</si>
  <si>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</si>
  <si>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</si>
  <si>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</si>
  <si>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</si>
  <si>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</si>
  <si>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</si>
  <si>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</si>
  <si>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</si>
  <si>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</si>
  <si>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</si>
  <si>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</si>
  <si>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</si>
  <si>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</si>
  <si>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</si>
  <si>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</si>
  <si>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</si>
  <si>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</si>
  <si>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</si>
  <si>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</si>
  <si>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</si>
  <si>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</si>
  <si>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</si>
  <si>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</si>
  <si>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</si>
  <si>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</si>
  <si>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</si>
  <si>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</si>
  <si>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</si>
  <si>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</si>
  <si>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</si>
  <si>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</si>
  <si>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</si>
  <si>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</si>
  <si>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</si>
  <si>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</si>
  <si>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</si>
  <si>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</si>
  <si>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</si>
  <si>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</si>
  <si>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</si>
  <si>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</si>
  <si>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</si>
  <si>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</si>
  <si>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</si>
  <si>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</si>
  <si>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</si>
  <si>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</si>
  <si>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</si>
  <si>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</si>
  <si>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</si>
  <si>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</si>
  <si>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</si>
  <si>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</si>
  <si>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</si>
  <si>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</si>
  <si>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</si>
  <si>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万美元</t>
  </si>
  <si>
    <t>注：以上部分数据由市旅游外事侨务办提供。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</si>
  <si>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</si>
  <si>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</si>
  <si>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</si>
  <si>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</si>
  <si>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</si>
  <si>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</si>
  <si>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</si>
  <si>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</si>
  <si>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</si>
  <si>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</si>
  <si>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</si>
  <si>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</si>
  <si>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</si>
  <si>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</si>
  <si>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</si>
  <si>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</si>
  <si>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</si>
  <si>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</si>
  <si>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</si>
  <si>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</si>
  <si>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</si>
  <si>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</si>
  <si>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</si>
  <si>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</si>
  <si>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</si>
  <si>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</si>
  <si>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</si>
  <si>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</si>
  <si>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</si>
  <si>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</si>
  <si>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</si>
  <si>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</si>
  <si>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</si>
  <si>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</si>
  <si>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</si>
  <si>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</si>
  <si>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 xml:space="preserve">    来料加工装配贸易</t>
  </si>
  <si>
    <t xml:space="preserve">    进料加工贸易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</si>
  <si>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</si>
  <si>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</si>
  <si>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 xml:space="preserve">    其他贸易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</si>
  <si>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</si>
  <si>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</si>
  <si>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</si>
  <si>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</si>
  <si>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</si>
  <si>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</si>
  <si>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</si>
  <si>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</si>
  <si>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</si>
  <si>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</si>
  <si>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</si>
  <si>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</si>
  <si>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</si>
  <si>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</si>
  <si>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</si>
  <si>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</si>
  <si>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</si>
  <si>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广义政府存款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</si>
  <si>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</si>
  <si>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</si>
  <si>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</si>
  <si>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</si>
  <si>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</si>
  <si>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</si>
  <si>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</si>
  <si>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</si>
  <si>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</si>
  <si>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</si>
  <si>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</si>
  <si>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</si>
  <si>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</si>
  <si>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注：以上数据由国家统计局岳阳调查队提供。</t>
  </si>
  <si>
    <t>规模工业增加值</t>
  </si>
  <si>
    <t>地方公共财政预算收入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</si>
  <si>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</si>
  <si>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</si>
  <si>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</si>
  <si>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</si>
  <si>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</si>
  <si>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</si>
  <si>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城陵矶国际港务集团集装箱吞吐量</t>
  </si>
  <si>
    <t>万标箱</t>
  </si>
  <si>
    <r>
      <rPr>
        <b/>
        <sz val="16"/>
        <rFont val="宋体"/>
        <family val="0"/>
      </rPr>
      <t>指标名称</t>
    </r>
  </si>
  <si>
    <t>一般公共预算收入</t>
  </si>
  <si>
    <t>一般公共预算支出</t>
  </si>
  <si>
    <r>
      <rPr>
        <b/>
        <sz val="13"/>
        <rFont val="宋体"/>
        <family val="0"/>
      </rPr>
      <t>排名</t>
    </r>
  </si>
  <si>
    <t>社会消费品零售额</t>
  </si>
  <si>
    <t>平江县</t>
  </si>
  <si>
    <r>
      <rPr>
        <b/>
        <sz val="16"/>
        <rFont val="宋体"/>
        <family val="0"/>
      </rPr>
      <t>计量单位</t>
    </r>
  </si>
  <si>
    <r>
      <rPr>
        <b/>
        <sz val="16"/>
        <rFont val="宋体"/>
        <family val="0"/>
      </rPr>
      <t>增速</t>
    </r>
    <r>
      <rPr>
        <b/>
        <sz val="16"/>
        <rFont val="Times New Roman"/>
        <family val="1"/>
      </rPr>
      <t>(%)</t>
    </r>
  </si>
  <si>
    <t>—</t>
  </si>
  <si>
    <t>规模工业增加值</t>
  </si>
  <si>
    <r>
      <rPr>
        <sz val="16"/>
        <rFont val="宋体"/>
        <family val="0"/>
      </rPr>
      <t>亿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元</t>
    </r>
  </si>
  <si>
    <t>固定资产投资</t>
  </si>
  <si>
    <t>房地产开发投资</t>
  </si>
  <si>
    <r>
      <rPr>
        <sz val="16"/>
        <rFont val="宋体"/>
        <family val="0"/>
      </rPr>
      <t>万平方米</t>
    </r>
  </si>
  <si>
    <t>社会消费品零售总额</t>
  </si>
  <si>
    <t>限额以上企业（单位）消费品零售额</t>
  </si>
  <si>
    <t xml:space="preserve">       税收收入</t>
  </si>
  <si>
    <t>进出口总额</t>
  </si>
  <si>
    <t xml:space="preserve">    出口</t>
  </si>
  <si>
    <t xml:space="preserve">    进口</t>
  </si>
  <si>
    <t>实际利用内资</t>
  </si>
  <si>
    <t>实际利用外商直接投资</t>
  </si>
  <si>
    <r>
      <rPr>
        <sz val="16"/>
        <rFont val="宋体"/>
        <family val="0"/>
      </rPr>
      <t>亿美元</t>
    </r>
  </si>
  <si>
    <t>金融机构各项存款余额(本外币)</t>
  </si>
  <si>
    <t>金融机构各项贷款余额(本外币)</t>
  </si>
  <si>
    <t>居民消费价格指数</t>
  </si>
  <si>
    <t>商品零售价格指数</t>
  </si>
  <si>
    <t>工业生产者出厂价格指数</t>
  </si>
  <si>
    <t>工业生产者购进价格指数</t>
  </si>
  <si>
    <t>%</t>
  </si>
  <si>
    <t>规模工业企业发电量</t>
  </si>
  <si>
    <r>
      <rPr>
        <sz val="16"/>
        <rFont val="宋体"/>
        <family val="0"/>
      </rPr>
      <t>亿千瓦时</t>
    </r>
  </si>
  <si>
    <t>全社会用电量</t>
  </si>
  <si>
    <t xml:space="preserve">    工业用电量</t>
  </si>
  <si>
    <t>客货换算周转量</t>
  </si>
  <si>
    <r>
      <rPr>
        <sz val="16"/>
        <rFont val="宋体"/>
        <family val="0"/>
      </rPr>
      <t>亿吨公里</t>
    </r>
  </si>
  <si>
    <t xml:space="preserve">    货物周转量</t>
  </si>
  <si>
    <t>出口总额</t>
  </si>
  <si>
    <t>进口总额</t>
  </si>
  <si>
    <t>实际利用外资</t>
  </si>
  <si>
    <r>
      <rPr>
        <b/>
        <sz val="13"/>
        <color indexed="8"/>
        <rFont val="宋体"/>
        <family val="0"/>
      </rPr>
      <t>工业用电量</t>
    </r>
  </si>
  <si>
    <r>
      <rPr>
        <b/>
        <sz val="11"/>
        <rFont val="宋体"/>
        <family val="0"/>
      </rPr>
      <t>排名</t>
    </r>
  </si>
  <si>
    <r>
      <rPr>
        <b/>
        <sz val="13"/>
        <rFont val="宋体"/>
        <family val="0"/>
      </rPr>
      <t xml:space="preserve">绝对额
</t>
    </r>
    <r>
      <rPr>
        <b/>
        <sz val="11"/>
        <rFont val="宋体"/>
        <family val="0"/>
      </rPr>
      <t>（亿元）</t>
    </r>
  </si>
  <si>
    <r>
      <rPr>
        <b/>
        <sz val="13"/>
        <color indexed="8"/>
        <rFont val="宋体"/>
        <family val="0"/>
      </rPr>
      <t>绝对额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（亿元）</t>
    </r>
  </si>
  <si>
    <r>
      <rPr>
        <b/>
        <sz val="13"/>
        <rFont val="宋体"/>
        <family val="0"/>
      </rPr>
      <t>排名</t>
    </r>
  </si>
  <si>
    <r>
      <rPr>
        <b/>
        <sz val="13"/>
        <color indexed="8"/>
        <rFont val="宋体"/>
        <family val="0"/>
      </rPr>
      <t>绝对量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（亿度）</t>
    </r>
  </si>
  <si>
    <r>
      <rPr>
        <b/>
        <sz val="13"/>
        <rFont val="宋体"/>
        <family val="0"/>
      </rPr>
      <t>长沙市</t>
    </r>
  </si>
  <si>
    <r>
      <rPr>
        <b/>
        <sz val="13"/>
        <rFont val="宋体"/>
        <family val="0"/>
      </rPr>
      <t>株洲市</t>
    </r>
  </si>
  <si>
    <r>
      <rPr>
        <b/>
        <sz val="13"/>
        <rFont val="宋体"/>
        <family val="0"/>
      </rPr>
      <t>湘潭市</t>
    </r>
  </si>
  <si>
    <r>
      <rPr>
        <b/>
        <sz val="13"/>
        <rFont val="宋体"/>
        <family val="0"/>
      </rPr>
      <t>衡阳市</t>
    </r>
  </si>
  <si>
    <r>
      <rPr>
        <b/>
        <sz val="13"/>
        <rFont val="宋体"/>
        <family val="0"/>
      </rPr>
      <t>邵阳市</t>
    </r>
  </si>
  <si>
    <r>
      <rPr>
        <b/>
        <sz val="13"/>
        <rFont val="宋体"/>
        <family val="0"/>
      </rPr>
      <t>常德市</t>
    </r>
  </si>
  <si>
    <r>
      <rPr>
        <b/>
        <sz val="13"/>
        <rFont val="宋体"/>
        <family val="0"/>
      </rPr>
      <t>张家界</t>
    </r>
  </si>
  <si>
    <r>
      <rPr>
        <b/>
        <sz val="13"/>
        <rFont val="宋体"/>
        <family val="0"/>
      </rPr>
      <t>益阳市</t>
    </r>
  </si>
  <si>
    <r>
      <rPr>
        <b/>
        <sz val="13"/>
        <rFont val="宋体"/>
        <family val="0"/>
      </rPr>
      <t>郴州市</t>
    </r>
  </si>
  <si>
    <r>
      <rPr>
        <b/>
        <sz val="13"/>
        <rFont val="宋体"/>
        <family val="0"/>
      </rPr>
      <t>永州市</t>
    </r>
  </si>
  <si>
    <r>
      <rPr>
        <b/>
        <sz val="13"/>
        <rFont val="宋体"/>
        <family val="0"/>
      </rPr>
      <t>怀化市</t>
    </r>
  </si>
  <si>
    <r>
      <rPr>
        <b/>
        <sz val="13"/>
        <rFont val="宋体"/>
        <family val="0"/>
      </rPr>
      <t>娄底市</t>
    </r>
  </si>
  <si>
    <r>
      <rPr>
        <b/>
        <sz val="13"/>
        <rFont val="宋体"/>
        <family val="0"/>
      </rPr>
      <t>湘西州</t>
    </r>
  </si>
  <si>
    <t>四川攀枝花</t>
  </si>
  <si>
    <t>四川宜宾市</t>
  </si>
  <si>
    <t>四川泸州市</t>
  </si>
  <si>
    <t>湖北宜昌市</t>
  </si>
  <si>
    <t>湖北荆州市</t>
  </si>
  <si>
    <t>湖南岳阳市</t>
  </si>
  <si>
    <t>湖北鄂州市</t>
  </si>
  <si>
    <t>湖北黄冈市</t>
  </si>
  <si>
    <t>湖北黄石市</t>
  </si>
  <si>
    <t>江西九江市</t>
  </si>
  <si>
    <t>安徽安庆市</t>
  </si>
  <si>
    <t>安徽铜陵市</t>
  </si>
  <si>
    <t>安徽芜湖市</t>
  </si>
  <si>
    <t>安徽马鞍山</t>
  </si>
  <si>
    <t>江苏扬州市</t>
  </si>
  <si>
    <t>江苏镇江市</t>
  </si>
  <si>
    <t>江苏南通市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</si>
  <si>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</si>
  <si>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</si>
  <si>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</si>
  <si>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</si>
  <si>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</si>
  <si>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</si>
  <si>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</si>
  <si>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</si>
  <si>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1-10月城陵矶新港区主要经济指标完成情况表</t>
  </si>
  <si>
    <t>表一：2018年1-10月湖南省主要经济指标数据</t>
  </si>
  <si>
    <t>分  类</t>
  </si>
  <si>
    <t>2018年1-10月</t>
  </si>
  <si>
    <t>2017年1-10月</t>
  </si>
  <si>
    <r>
      <rPr>
        <b/>
        <sz val="16"/>
        <rFont val="宋体"/>
        <family val="0"/>
      </rPr>
      <t>本期值</t>
    </r>
  </si>
  <si>
    <t>工  业</t>
  </si>
  <si>
    <t>服务业</t>
  </si>
  <si>
    <t>规模以上服务业主营业务收入(1-9月)</t>
  </si>
  <si>
    <t>亿  元</t>
  </si>
  <si>
    <t>需  求</t>
  </si>
  <si>
    <t>房地产</t>
  </si>
  <si>
    <t xml:space="preserve">商品房销售面积 </t>
  </si>
  <si>
    <t>商品房销售额</t>
  </si>
  <si>
    <t>财  政</t>
  </si>
  <si>
    <t xml:space="preserve">    地方财政收入</t>
  </si>
  <si>
    <t>金  融</t>
  </si>
  <si>
    <t>价  格</t>
  </si>
  <si>
    <t>关  联
指  标
及其他</t>
  </si>
  <si>
    <t>表七：2018年1-10月湖南省各市州主要经济指标（一）</t>
  </si>
  <si>
    <t>表七：2018年1-10月湖南省各市州主要经济指标（二）</t>
  </si>
  <si>
    <t>表七：2018年1-10月湖南省各市州主要经济指标（三）</t>
  </si>
  <si>
    <t>表七：2018年1-10月湖南省各市州主要经济指标（四）</t>
  </si>
  <si>
    <r>
      <rPr>
        <b/>
        <sz val="13"/>
        <rFont val="宋体"/>
        <family val="0"/>
      </rPr>
      <t>市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州</t>
    </r>
  </si>
  <si>
    <r>
      <rPr>
        <b/>
        <sz val="13"/>
        <rFont val="宋体"/>
        <family val="0"/>
      </rPr>
      <t>规模工业增加值增速（</t>
    </r>
    <r>
      <rPr>
        <b/>
        <sz val="13"/>
        <rFont val="Times New Roman"/>
        <family val="1"/>
      </rPr>
      <t>%</t>
    </r>
    <r>
      <rPr>
        <b/>
        <sz val="13"/>
        <rFont val="宋体"/>
        <family val="0"/>
      </rPr>
      <t>）</t>
    </r>
  </si>
  <si>
    <t>规模以上服务业
营业收入（1-9月）</t>
  </si>
  <si>
    <r>
      <rPr>
        <b/>
        <sz val="13"/>
        <rFont val="宋体"/>
        <family val="0"/>
      </rPr>
      <t>固定资产投资
增速（</t>
    </r>
    <r>
      <rPr>
        <b/>
        <sz val="13"/>
        <rFont val="Times New Roman"/>
        <family val="1"/>
      </rPr>
      <t>%</t>
    </r>
    <r>
      <rPr>
        <b/>
        <sz val="13"/>
        <rFont val="宋体"/>
        <family val="0"/>
      </rPr>
      <t>）</t>
    </r>
    <r>
      <rPr>
        <b/>
        <sz val="13"/>
        <rFont val="Times New Roman"/>
        <family val="1"/>
      </rPr>
      <t xml:space="preserve">  </t>
    </r>
  </si>
  <si>
    <r>
      <rPr>
        <b/>
        <sz val="13"/>
        <color indexed="8"/>
        <rFont val="宋体"/>
        <family val="0"/>
      </rPr>
      <t>商品房销售面积</t>
    </r>
  </si>
  <si>
    <r>
      <rPr>
        <b/>
        <sz val="13"/>
        <rFont val="宋体"/>
        <family val="0"/>
      </rPr>
      <t>一般公共预算收入</t>
    </r>
  </si>
  <si>
    <r>
      <rPr>
        <b/>
        <sz val="13"/>
        <rFont val="宋体"/>
        <family val="0"/>
      </rPr>
      <t>一般公共预算支出</t>
    </r>
  </si>
  <si>
    <r>
      <rPr>
        <b/>
        <sz val="13"/>
        <color indexed="8"/>
        <rFont val="宋体"/>
        <family val="0"/>
      </rPr>
      <t>全社会用电量</t>
    </r>
  </si>
  <si>
    <t>10月</t>
  </si>
  <si>
    <t>1-10月</t>
  </si>
  <si>
    <r>
      <rPr>
        <b/>
        <sz val="13"/>
        <rFont val="宋体"/>
        <family val="0"/>
      </rPr>
      <t>增速</t>
    </r>
    <r>
      <rPr>
        <b/>
        <sz val="13"/>
        <rFont val="Times New Roman"/>
        <family val="1"/>
      </rPr>
      <t xml:space="preserve">
(%)</t>
    </r>
  </si>
  <si>
    <r>
      <rPr>
        <b/>
        <sz val="13"/>
        <rFont val="宋体"/>
        <family val="0"/>
      </rPr>
      <t xml:space="preserve">绝对量
</t>
    </r>
    <r>
      <rPr>
        <b/>
        <sz val="8"/>
        <rFont val="宋体"/>
        <family val="0"/>
      </rPr>
      <t>（万平方米）</t>
    </r>
  </si>
  <si>
    <r>
      <rPr>
        <b/>
        <sz val="13"/>
        <rFont val="宋体"/>
        <family val="0"/>
      </rPr>
      <t>绝对额
（亿元）</t>
    </r>
  </si>
  <si>
    <r>
      <rPr>
        <b/>
        <sz val="13"/>
        <rFont val="宋体"/>
        <family val="0"/>
      </rPr>
      <t xml:space="preserve">绝对额
</t>
    </r>
    <r>
      <rPr>
        <b/>
        <sz val="9"/>
        <rFont val="宋体"/>
        <family val="0"/>
      </rPr>
      <t>（万美元）</t>
    </r>
  </si>
  <si>
    <r>
      <rPr>
        <b/>
        <sz val="13"/>
        <rFont val="宋体"/>
        <family val="0"/>
      </rPr>
      <t>全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省</t>
    </r>
  </si>
  <si>
    <r>
      <rPr>
        <b/>
        <sz val="13"/>
        <color indexed="10"/>
        <rFont val="宋体"/>
        <family val="0"/>
      </rPr>
      <t>岳阳市</t>
    </r>
  </si>
  <si>
    <r>
      <rPr>
        <sz val="10"/>
        <rFont val="宋体"/>
        <family val="0"/>
      </rPr>
      <t>注：</t>
    </r>
    <r>
      <rPr>
        <sz val="10"/>
        <rFont val="宋体"/>
        <family val="0"/>
      </rPr>
      <t>长沙市规模工业包含中烟公司在省内所有的工业生产活动单位。分市州数据仅供领导内部参考，请暂勿公开使用。</t>
    </r>
  </si>
  <si>
    <t>房地产开发投资</t>
  </si>
  <si>
    <t>内外资</t>
  </si>
  <si>
    <t>2018年1—10月岳阳市各县（市）区主要经济指标（二）</t>
  </si>
  <si>
    <t>季度公布</t>
  </si>
  <si>
    <t>1-10月岳阳市主要经济指标完成情况表</t>
  </si>
  <si>
    <t>10月</t>
  </si>
  <si>
    <r>
      <t>1</t>
    </r>
    <r>
      <rPr>
        <b/>
        <sz val="14"/>
        <rFont val="宋体"/>
        <family val="0"/>
      </rPr>
      <t>-10月</t>
    </r>
  </si>
  <si>
    <t xml:space="preserve">注：港务集团公司吞吐量含岳阳新港公司和长沙集星公司；进出口为预计数。
</t>
  </si>
  <si>
    <r>
      <t>201</t>
    </r>
    <r>
      <rPr>
        <b/>
        <sz val="20"/>
        <rFont val="宋体"/>
        <family val="0"/>
      </rPr>
      <t>8年1—9月长江沿岸中等城市主要经济指标</t>
    </r>
  </si>
  <si>
    <t>地方财政收入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</si>
</sst>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</numFmts>
  <fonts count="10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24"/>
      <name val="Times New Roman"/>
      <family val="1"/>
    </font>
    <font>
      <b/>
      <sz val="13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3"/>
      <color indexed="8"/>
      <name val="宋体"/>
      <family val="0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4"/>
      <color indexed="17"/>
      <name val="宋体"/>
      <family val="0"/>
    </font>
    <font>
      <b/>
      <sz val="19"/>
      <name val="Times New Roman"/>
      <family val="1"/>
    </font>
    <font>
      <sz val="19"/>
      <name val="Times New Roman"/>
      <family val="1"/>
    </font>
    <font>
      <b/>
      <sz val="8"/>
      <name val="宋体"/>
      <family val="0"/>
    </font>
    <font>
      <b/>
      <sz val="13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b/>
      <sz val="15"/>
      <name val="宋体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5"/>
      <name val="Calibri"/>
      <family val="0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</borders>
  <cellStyleXfs count="80"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" applyNumberFormat="0" applyFill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9" fillId="0" borderId="0" applyNumberFormat="0" applyFill="0" applyBorder="0" applyAlignment="0" applyProtection="0"/>
    <xf numFmtId="0" fontId="85" fillId="21" borderId="0" applyNumberFormat="0" applyBorder="0" applyAlignment="0" applyProtection="0"/>
    <xf numFmtId="0" fontId="86" fillId="0" borderId="4" applyNumberFormat="0" applyFill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87" fillId="22" borderId="5" applyNumberFormat="0" applyAlignment="0" applyProtection="0"/>
    <xf numFmtId="0" fontId="88" fillId="23" borderId="6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92" fillId="24" borderId="0" applyNumberFormat="0" applyBorder="0" applyAlignment="0" applyProtection="0"/>
    <xf numFmtId="0" fontId="93" fillId="22" borderId="8" applyNumberFormat="0" applyAlignment="0" applyProtection="0"/>
    <xf numFmtId="0" fontId="94" fillId="25" borderId="5" applyNumberFormat="0" applyAlignment="0" applyProtection="0"/>
    <xf numFmtId="0" fontId="50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34" fillId="32" borderId="9" applyNumberFormat="0" applyFont="0" applyAlignment="0" applyProtection="0"/>
  </cellStyleXfs>
  <cellXfs count="4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8" fontId="95" fillId="0" borderId="11" xfId="0" applyNumberFormat="1" applyFont="1" applyFill="1" applyBorder="1" applyAlignment="1">
      <alignment horizontal="center" vertical="center" wrapText="1"/>
    </xf>
    <xf numFmtId="179" fontId="9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9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11" xfId="18" applyNumberFormat="1" applyFont="1" applyFill="1" applyBorder="1" applyAlignment="1">
      <alignment horizontal="center" vertical="center" wrapText="1"/>
      <protection/>
    </xf>
    <xf numFmtId="0" fontId="12" fillId="0" borderId="11" xfId="18" applyNumberFormat="1" applyFont="1" applyFill="1" applyBorder="1" applyAlignment="1">
      <alignment horizontal="center" vertical="center" wrapText="1"/>
      <protection/>
    </xf>
    <xf numFmtId="0" fontId="8" fillId="0" borderId="11" xfId="18" applyFont="1" applyFill="1" applyBorder="1" applyAlignment="1">
      <alignment horizontal="center" vertical="center" wrapText="1"/>
      <protection/>
    </xf>
    <xf numFmtId="182" fontId="9" fillId="0" borderId="11" xfId="54" applyNumberFormat="1" applyFont="1" applyFill="1" applyBorder="1" applyAlignment="1">
      <alignment horizontal="right" vertical="center"/>
      <protection/>
    </xf>
    <xf numFmtId="0" fontId="13" fillId="0" borderId="0" xfId="18" applyFont="1" applyFill="1" applyAlignment="1">
      <alignment horizontal="center" vertical="center"/>
      <protection/>
    </xf>
    <xf numFmtId="0" fontId="13" fillId="0" borderId="0" xfId="18" applyFont="1" applyFill="1" applyAlignment="1">
      <alignment vertical="center"/>
      <protection/>
    </xf>
    <xf numFmtId="0" fontId="17" fillId="0" borderId="0" xfId="18" applyFont="1" applyFill="1" applyAlignment="1">
      <alignment vertical="center"/>
      <protection/>
    </xf>
    <xf numFmtId="0" fontId="12" fillId="0" borderId="12" xfId="18" applyNumberFormat="1" applyFont="1" applyFill="1" applyBorder="1" applyAlignment="1">
      <alignment horizontal="center" vertical="center" wrapText="1"/>
      <protection/>
    </xf>
    <xf numFmtId="0" fontId="18" fillId="0" borderId="0" xfId="18" applyFont="1" applyFill="1" applyBorder="1" applyAlignment="1">
      <alignment vertical="center"/>
      <protection/>
    </xf>
    <xf numFmtId="180" fontId="8" fillId="0" borderId="11" xfId="54" applyNumberFormat="1" applyFont="1" applyFill="1" applyBorder="1" applyAlignment="1">
      <alignment horizontal="right" vertical="center" shrinkToFit="1"/>
      <protection/>
    </xf>
    <xf numFmtId="0" fontId="8" fillId="0" borderId="11" xfId="18" applyNumberFormat="1" applyFont="1" applyFill="1" applyBorder="1" applyAlignment="1">
      <alignment horizontal="right" vertical="center" shrinkToFit="1"/>
      <protection/>
    </xf>
    <xf numFmtId="0" fontId="8" fillId="0" borderId="12" xfId="18" applyNumberFormat="1" applyFont="1" applyFill="1" applyBorder="1" applyAlignment="1">
      <alignment horizontal="right" vertical="center" shrinkToFit="1"/>
      <protection/>
    </xf>
    <xf numFmtId="178" fontId="9" fillId="0" borderId="11" xfId="54" applyNumberFormat="1" applyFont="1" applyFill="1" applyBorder="1" applyAlignment="1">
      <alignment horizontal="right" vertical="center" shrinkToFit="1"/>
      <protection/>
    </xf>
    <xf numFmtId="182" fontId="9" fillId="0" borderId="11" xfId="54" applyNumberFormat="1" applyFont="1" applyFill="1" applyBorder="1" applyAlignment="1">
      <alignment horizontal="right" vertical="center" shrinkToFit="1"/>
      <protection/>
    </xf>
    <xf numFmtId="182" fontId="9" fillId="0" borderId="12" xfId="54" applyNumberFormat="1" applyFont="1" applyFill="1" applyBorder="1" applyAlignment="1">
      <alignment horizontal="right" vertical="center" shrinkToFit="1"/>
      <protection/>
    </xf>
    <xf numFmtId="178" fontId="9" fillId="0" borderId="13" xfId="54" applyNumberFormat="1" applyFont="1" applyFill="1" applyBorder="1" applyAlignment="1">
      <alignment horizontal="right" vertical="center" shrinkToFit="1"/>
      <protection/>
    </xf>
    <xf numFmtId="182" fontId="9" fillId="0" borderId="13" xfId="54" applyNumberFormat="1" applyFont="1" applyFill="1" applyBorder="1" applyAlignment="1">
      <alignment horizontal="right" vertical="center" shrinkToFit="1"/>
      <protection/>
    </xf>
    <xf numFmtId="182" fontId="9" fillId="0" borderId="14" xfId="54" applyNumberFormat="1" applyFont="1" applyFill="1" applyBorder="1" applyAlignment="1">
      <alignment horizontal="right" vertical="center" shrinkToFit="1"/>
      <protection/>
    </xf>
    <xf numFmtId="0" fontId="8" fillId="0" borderId="12" xfId="18" applyFont="1" applyFill="1" applyBorder="1" applyAlignment="1">
      <alignment horizontal="center" vertical="center" wrapText="1"/>
      <protection/>
    </xf>
    <xf numFmtId="0" fontId="8" fillId="0" borderId="12" xfId="18" applyNumberFormat="1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180" fontId="9" fillId="0" borderId="11" xfId="54" applyNumberFormat="1" applyFont="1" applyFill="1" applyBorder="1" applyAlignment="1">
      <alignment horizontal="right" vertical="center" shrinkToFit="1"/>
      <protection/>
    </xf>
    <xf numFmtId="180" fontId="9" fillId="0" borderId="13" xfId="54" applyNumberFormat="1" applyFont="1" applyFill="1" applyBorder="1" applyAlignment="1">
      <alignment horizontal="right" vertical="center" shrinkToFit="1"/>
      <protection/>
    </xf>
    <xf numFmtId="0" fontId="19" fillId="0" borderId="0" xfId="47" applyFont="1">
      <alignment/>
      <protection/>
    </xf>
    <xf numFmtId="0" fontId="7" fillId="0" borderId="0" xfId="47" applyFont="1">
      <alignment/>
      <protection/>
    </xf>
    <xf numFmtId="0" fontId="6" fillId="0" borderId="0" xfId="47" applyFont="1">
      <alignment/>
      <protection/>
    </xf>
    <xf numFmtId="0" fontId="20" fillId="0" borderId="0" xfId="47" applyFont="1" applyBorder="1">
      <alignment/>
      <protection/>
    </xf>
    <xf numFmtId="0" fontId="20" fillId="0" borderId="0" xfId="47" applyFont="1">
      <alignment/>
      <protection/>
    </xf>
    <xf numFmtId="178" fontId="20" fillId="0" borderId="0" xfId="47" applyNumberFormat="1" applyFont="1">
      <alignment/>
      <protection/>
    </xf>
    <xf numFmtId="0" fontId="21" fillId="0" borderId="11" xfId="47" applyFont="1" applyBorder="1" applyAlignment="1">
      <alignment horizontal="center" vertical="center" wrapText="1"/>
      <protection/>
    </xf>
    <xf numFmtId="0" fontId="21" fillId="0" borderId="12" xfId="47" applyFont="1" applyBorder="1" applyAlignment="1">
      <alignment horizontal="center" vertical="center" wrapText="1"/>
      <protection/>
    </xf>
    <xf numFmtId="0" fontId="96" fillId="0" borderId="10" xfId="47" applyFont="1" applyFill="1" applyBorder="1" applyAlignment="1">
      <alignment horizontal="justify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178" fontId="22" fillId="0" borderId="15" xfId="47" applyNumberFormat="1" applyFont="1" applyFill="1" applyBorder="1" applyAlignment="1">
      <alignment horizontal="right" vertical="center"/>
      <protection/>
    </xf>
    <xf numFmtId="0" fontId="96" fillId="0" borderId="10" xfId="47" applyFont="1" applyBorder="1" applyAlignment="1">
      <alignment horizontal="justify" vertical="center" wrapText="1"/>
      <protection/>
    </xf>
    <xf numFmtId="178" fontId="22" fillId="0" borderId="15" xfId="47" applyNumberFormat="1" applyFont="1" applyBorder="1" applyAlignment="1">
      <alignment horizontal="right" vertical="center"/>
      <protection/>
    </xf>
    <xf numFmtId="0" fontId="96" fillId="0" borderId="16" xfId="47" applyFont="1" applyFill="1" applyBorder="1" applyAlignment="1">
      <alignment horizontal="left" vertical="center" wrapText="1"/>
      <protection/>
    </xf>
    <xf numFmtId="0" fontId="22" fillId="0" borderId="15" xfId="47" applyFont="1" applyFill="1" applyBorder="1" applyAlignment="1">
      <alignment horizontal="center" vertical="center" wrapText="1"/>
      <protection/>
    </xf>
    <xf numFmtId="178" fontId="22" fillId="0" borderId="17" xfId="47" applyNumberFormat="1" applyFont="1" applyBorder="1" applyAlignment="1">
      <alignment horizontal="right" vertical="center"/>
      <protection/>
    </xf>
    <xf numFmtId="0" fontId="96" fillId="0" borderId="16" xfId="47" applyFont="1" applyFill="1" applyBorder="1" applyAlignment="1">
      <alignment vertical="center" wrapText="1"/>
      <protection/>
    </xf>
    <xf numFmtId="0" fontId="22" fillId="0" borderId="11" xfId="47" applyFont="1" applyBorder="1" applyAlignment="1">
      <alignment horizontal="center" vertical="center" wrapText="1"/>
      <protection/>
    </xf>
    <xf numFmtId="0" fontId="96" fillId="0" borderId="16" xfId="47" applyFont="1" applyBorder="1" applyAlignment="1">
      <alignment horizontal="justify" vertical="center" wrapText="1"/>
      <protection/>
    </xf>
    <xf numFmtId="0" fontId="22" fillId="0" borderId="15" xfId="47" applyFont="1" applyBorder="1" applyAlignment="1">
      <alignment horizontal="center" vertical="center" wrapText="1"/>
      <protection/>
    </xf>
    <xf numFmtId="0" fontId="96" fillId="0" borderId="18" xfId="47" applyFont="1" applyBorder="1" applyAlignment="1">
      <alignment horizontal="justify" vertical="center" wrapText="1"/>
      <protection/>
    </xf>
    <xf numFmtId="0" fontId="22" fillId="0" borderId="19" xfId="47" applyFont="1" applyBorder="1" applyAlignment="1">
      <alignment horizontal="center" vertical="center" wrapText="1"/>
      <protection/>
    </xf>
    <xf numFmtId="0" fontId="96" fillId="0" borderId="20" xfId="47" applyFont="1" applyBorder="1" applyAlignment="1">
      <alignment horizontal="justify" vertical="center" wrapText="1"/>
      <protection/>
    </xf>
    <xf numFmtId="0" fontId="22" fillId="0" borderId="13" xfId="47" applyFont="1" applyBorder="1" applyAlignment="1">
      <alignment horizontal="center" vertical="center" wrapText="1"/>
      <protection/>
    </xf>
    <xf numFmtId="178" fontId="22" fillId="0" borderId="13" xfId="47" applyNumberFormat="1" applyFont="1" applyBorder="1" applyAlignment="1">
      <alignment horizontal="right" vertical="center"/>
      <protection/>
    </xf>
    <xf numFmtId="178" fontId="22" fillId="0" borderId="14" xfId="47" applyNumberFormat="1" applyFont="1" applyBorder="1" applyAlignment="1">
      <alignment horizontal="right" vertical="center"/>
      <protection/>
    </xf>
    <xf numFmtId="179" fontId="23" fillId="0" borderId="0" xfId="47" applyNumberFormat="1" applyFont="1" applyBorder="1" applyAlignment="1">
      <alignment horizontal="center" vertical="center"/>
      <protection/>
    </xf>
    <xf numFmtId="178" fontId="24" fillId="0" borderId="0" xfId="47" applyNumberFormat="1" applyFont="1" applyBorder="1" applyAlignment="1">
      <alignment horizontal="center" vertical="center"/>
      <protection/>
    </xf>
    <xf numFmtId="179" fontId="23" fillId="0" borderId="21" xfId="47" applyNumberFormat="1" applyFont="1" applyBorder="1" applyAlignment="1">
      <alignment horizontal="center" vertical="center"/>
      <protection/>
    </xf>
    <xf numFmtId="178" fontId="24" fillId="0" borderId="22" xfId="47" applyNumberFormat="1" applyFont="1" applyBorder="1" applyAlignment="1">
      <alignment horizontal="center" vertical="center"/>
      <protection/>
    </xf>
    <xf numFmtId="0" fontId="14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26" fillId="0" borderId="0" xfId="50" applyFont="1" applyBorder="1" applyAlignment="1">
      <alignment horizontal="center" vertical="center"/>
      <protection/>
    </xf>
    <xf numFmtId="0" fontId="27" fillId="0" borderId="10" xfId="50" applyFont="1" applyBorder="1" applyAlignment="1">
      <alignment horizontal="center" vertical="center"/>
      <protection/>
    </xf>
    <xf numFmtId="0" fontId="27" fillId="0" borderId="11" xfId="50" applyFont="1" applyBorder="1" applyAlignment="1">
      <alignment horizontal="center" vertical="center"/>
      <protection/>
    </xf>
    <xf numFmtId="184" fontId="27" fillId="0" borderId="11" xfId="50" applyNumberFormat="1" applyFont="1" applyBorder="1" applyAlignment="1">
      <alignment horizontal="center" vertical="center" wrapText="1"/>
      <protection/>
    </xf>
    <xf numFmtId="0" fontId="27" fillId="0" borderId="12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vertical="center"/>
      <protection/>
    </xf>
    <xf numFmtId="0" fontId="3" fillId="0" borderId="11" xfId="50" applyFont="1" applyBorder="1" applyAlignment="1">
      <alignment horizontal="center" vertical="center"/>
      <protection/>
    </xf>
    <xf numFmtId="184" fontId="22" fillId="0" borderId="12" xfId="50" applyNumberFormat="1" applyFont="1" applyBorder="1" applyAlignment="1">
      <alignment horizontal="right" vertical="center"/>
      <protection/>
    </xf>
    <xf numFmtId="0" fontId="3" fillId="0" borderId="10" xfId="50" applyFont="1" applyFill="1" applyBorder="1" applyAlignment="1">
      <alignment vertical="center"/>
      <protection/>
    </xf>
    <xf numFmtId="184" fontId="22" fillId="0" borderId="12" xfId="50" applyNumberFormat="1" applyFont="1" applyFill="1" applyBorder="1" applyAlignment="1">
      <alignment horizontal="right" vertical="center"/>
      <protection/>
    </xf>
    <xf numFmtId="0" fontId="0" fillId="0" borderId="0" xfId="50" applyFont="1" applyFill="1" applyBorder="1" applyAlignment="1">
      <alignment vertical="center"/>
      <protection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 wrapText="1"/>
    </xf>
    <xf numFmtId="178" fontId="30" fillId="0" borderId="23" xfId="0" applyNumberFormat="1" applyFont="1" applyBorder="1" applyAlignment="1">
      <alignment horizontal="center" vertical="center" wrapText="1"/>
    </xf>
    <xf numFmtId="57" fontId="30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179" fontId="28" fillId="0" borderId="0" xfId="0" applyNumberFormat="1" applyFont="1" applyBorder="1" applyAlignment="1">
      <alignment wrapText="1"/>
    </xf>
    <xf numFmtId="178" fontId="28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14" fillId="0" borderId="0" xfId="0" applyFont="1" applyAlignment="1">
      <alignment/>
    </xf>
    <xf numFmtId="0" fontId="33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0" fontId="95" fillId="34" borderId="10" xfId="0" applyFont="1" applyFill="1" applyBorder="1" applyAlignment="1">
      <alignment horizontal="center" vertical="center" wrapText="1"/>
    </xf>
    <xf numFmtId="0" fontId="95" fillId="0" borderId="24" xfId="0" applyFont="1" applyBorder="1" applyAlignment="1">
      <alignment horizontal="center" vertical="center" wrapText="1"/>
    </xf>
    <xf numFmtId="182" fontId="95" fillId="0" borderId="11" xfId="0" applyNumberFormat="1" applyFont="1" applyBorder="1" applyAlignment="1">
      <alignment horizontal="center" vertical="center" wrapText="1"/>
    </xf>
    <xf numFmtId="182" fontId="95" fillId="0" borderId="12" xfId="0" applyNumberFormat="1" applyFont="1" applyBorder="1" applyAlignment="1">
      <alignment horizontal="center" vertical="center" wrapText="1"/>
    </xf>
    <xf numFmtId="178" fontId="32" fillId="0" borderId="0" xfId="0" applyNumberFormat="1" applyFont="1" applyBorder="1" applyAlignment="1">
      <alignment wrapText="1"/>
    </xf>
    <xf numFmtId="0" fontId="95" fillId="34" borderId="21" xfId="0" applyFont="1" applyFill="1" applyBorder="1" applyAlignment="1">
      <alignment horizontal="lef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97" fillId="34" borderId="21" xfId="0" applyFont="1" applyFill="1" applyBorder="1" applyAlignment="1">
      <alignment horizontal="left" vertical="center"/>
    </xf>
    <xf numFmtId="178" fontId="6" fillId="0" borderId="22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95" fillId="34" borderId="18" xfId="0" applyFont="1" applyFill="1" applyBorder="1" applyAlignment="1">
      <alignment horizontal="left" vertical="center"/>
    </xf>
    <xf numFmtId="178" fontId="6" fillId="0" borderId="26" xfId="0" applyNumberFormat="1" applyFont="1" applyBorder="1" applyAlignment="1">
      <alignment horizontal="right" vertical="center"/>
    </xf>
    <xf numFmtId="178" fontId="6" fillId="0" borderId="23" xfId="0" applyNumberFormat="1" applyFont="1" applyBorder="1" applyAlignment="1">
      <alignment horizontal="right" vertical="center"/>
    </xf>
    <xf numFmtId="0" fontId="98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34" fillId="0" borderId="0" xfId="0" applyFont="1" applyAlignment="1">
      <alignment/>
    </xf>
    <xf numFmtId="180" fontId="34" fillId="0" borderId="0" xfId="0" applyNumberFormat="1" applyFont="1" applyAlignment="1">
      <alignment/>
    </xf>
    <xf numFmtId="0" fontId="97" fillId="0" borderId="0" xfId="0" applyFont="1" applyAlignment="1">
      <alignment/>
    </xf>
    <xf numFmtId="0" fontId="99" fillId="0" borderId="0" xfId="0" applyFont="1" applyFill="1" applyBorder="1" applyAlignment="1">
      <alignment horizontal="right" vertical="center"/>
    </xf>
    <xf numFmtId="0" fontId="95" fillId="34" borderId="10" xfId="0" applyFont="1" applyFill="1" applyBorder="1" applyAlignment="1">
      <alignment horizontal="center" vertical="center"/>
    </xf>
    <xf numFmtId="180" fontId="95" fillId="34" borderId="12" xfId="0" applyNumberFormat="1" applyFont="1" applyFill="1" applyBorder="1" applyAlignment="1">
      <alignment horizontal="center" vertical="center" wrapText="1"/>
    </xf>
    <xf numFmtId="0" fontId="95" fillId="34" borderId="21" xfId="0" applyFont="1" applyFill="1" applyBorder="1" applyAlignment="1">
      <alignment vertical="center"/>
    </xf>
    <xf numFmtId="2" fontId="7" fillId="34" borderId="17" xfId="0" applyNumberFormat="1" applyFont="1" applyFill="1" applyBorder="1" applyAlignment="1">
      <alignment horizontal="right" vertical="center"/>
    </xf>
    <xf numFmtId="2" fontId="7" fillId="34" borderId="25" xfId="0" applyNumberFormat="1" applyFont="1" applyFill="1" applyBorder="1" applyAlignment="1">
      <alignment horizontal="right" vertical="center"/>
    </xf>
    <xf numFmtId="178" fontId="7" fillId="34" borderId="25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0" fontId="97" fillId="34" borderId="21" xfId="0" applyFont="1" applyFill="1" applyBorder="1" applyAlignment="1">
      <alignment vertical="center"/>
    </xf>
    <xf numFmtId="2" fontId="6" fillId="34" borderId="22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97" fillId="0" borderId="21" xfId="0" applyFont="1" applyFill="1" applyBorder="1" applyAlignment="1">
      <alignment vertical="center"/>
    </xf>
    <xf numFmtId="0" fontId="95" fillId="34" borderId="18" xfId="0" applyFont="1" applyFill="1" applyBorder="1" applyAlignment="1">
      <alignment vertical="center"/>
    </xf>
    <xf numFmtId="2" fontId="6" fillId="34" borderId="26" xfId="0" applyNumberFormat="1" applyFont="1" applyFill="1" applyBorder="1" applyAlignment="1">
      <alignment horizontal="right" vertical="center"/>
    </xf>
    <xf numFmtId="2" fontId="6" fillId="34" borderId="23" xfId="0" applyNumberFormat="1" applyFont="1" applyFill="1" applyBorder="1" applyAlignment="1">
      <alignment horizontal="right" vertical="center"/>
    </xf>
    <xf numFmtId="178" fontId="6" fillId="34" borderId="23" xfId="0" applyNumberFormat="1" applyFont="1" applyFill="1" applyBorder="1" applyAlignment="1">
      <alignment horizontal="right" vertical="center"/>
    </xf>
    <xf numFmtId="185" fontId="95" fillId="34" borderId="11" xfId="0" applyNumberFormat="1" applyFont="1" applyFill="1" applyBorder="1" applyAlignment="1">
      <alignment horizontal="center" vertical="center"/>
    </xf>
    <xf numFmtId="185" fontId="95" fillId="34" borderId="10" xfId="0" applyNumberFormat="1" applyFont="1" applyFill="1" applyBorder="1" applyAlignment="1">
      <alignment horizontal="center" vertical="center"/>
    </xf>
    <xf numFmtId="180" fontId="95" fillId="34" borderId="12" xfId="0" applyNumberFormat="1" applyFont="1" applyFill="1" applyBorder="1" applyAlignment="1">
      <alignment horizontal="center" vertical="center"/>
    </xf>
    <xf numFmtId="0" fontId="95" fillId="34" borderId="16" xfId="0" applyFont="1" applyFill="1" applyBorder="1" applyAlignment="1">
      <alignment vertical="center"/>
    </xf>
    <xf numFmtId="2" fontId="7" fillId="34" borderId="22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0" fontId="97" fillId="34" borderId="18" xfId="0" applyFont="1" applyFill="1" applyBorder="1" applyAlignment="1">
      <alignment vertical="center"/>
    </xf>
    <xf numFmtId="180" fontId="97" fillId="0" borderId="0" xfId="0" applyNumberFormat="1" applyFont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Alignment="1">
      <alignment horizontal="center"/>
    </xf>
    <xf numFmtId="0" fontId="95" fillId="34" borderId="0" xfId="0" applyFont="1" applyFill="1" applyBorder="1" applyAlignment="1">
      <alignment vertical="center"/>
    </xf>
    <xf numFmtId="181" fontId="7" fillId="0" borderId="22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0" fontId="97" fillId="34" borderId="0" xfId="0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79" fontId="6" fillId="0" borderId="22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/>
    </xf>
    <xf numFmtId="0" fontId="97" fillId="34" borderId="23" xfId="0" applyFont="1" applyFill="1" applyBorder="1" applyAlignment="1">
      <alignment vertical="center"/>
    </xf>
    <xf numFmtId="0" fontId="98" fillId="0" borderId="0" xfId="0" applyFont="1" applyAlignment="1">
      <alignment/>
    </xf>
    <xf numFmtId="0" fontId="28" fillId="0" borderId="0" xfId="0" applyFont="1" applyBorder="1" applyAlignment="1">
      <alignment horizontal="center" vertical="top" wrapText="1"/>
    </xf>
    <xf numFmtId="0" fontId="97" fillId="0" borderId="0" xfId="0" applyFont="1" applyBorder="1" applyAlignment="1">
      <alignment horizontal="center" vertical="top" wrapText="1"/>
    </xf>
    <xf numFmtId="0" fontId="95" fillId="33" borderId="27" xfId="0" applyFont="1" applyFill="1" applyBorder="1" applyAlignment="1">
      <alignment horizontal="center" vertical="center" wrapText="1"/>
    </xf>
    <xf numFmtId="0" fontId="95" fillId="0" borderId="11" xfId="48" applyFont="1" applyFill="1" applyBorder="1" applyAlignment="1" applyProtection="1">
      <alignment horizontal="center" vertical="center"/>
      <protection locked="0"/>
    </xf>
    <xf numFmtId="0" fontId="95" fillId="0" borderId="12" xfId="48" applyFont="1" applyFill="1" applyBorder="1" applyAlignment="1" applyProtection="1">
      <alignment horizontal="center" vertical="center"/>
      <protection locked="0"/>
    </xf>
    <xf numFmtId="0" fontId="97" fillId="33" borderId="28" xfId="0" applyFont="1" applyFill="1" applyBorder="1" applyAlignment="1">
      <alignment horizontal="left" vertical="center" wrapText="1"/>
    </xf>
    <xf numFmtId="2" fontId="6" fillId="33" borderId="29" xfId="0" applyNumberFormat="1" applyFont="1" applyFill="1" applyBorder="1" applyAlignment="1">
      <alignment horizontal="right" vertical="center" wrapText="1"/>
    </xf>
    <xf numFmtId="184" fontId="6" fillId="33" borderId="25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97" fillId="33" borderId="30" xfId="0" applyFont="1" applyFill="1" applyBorder="1" applyAlignment="1">
      <alignment horizontal="left" vertical="center" wrapText="1"/>
    </xf>
    <xf numFmtId="2" fontId="6" fillId="33" borderId="31" xfId="0" applyNumberFormat="1" applyFont="1" applyFill="1" applyBorder="1" applyAlignment="1">
      <alignment horizontal="right" vertical="center" wrapText="1"/>
    </xf>
    <xf numFmtId="184" fontId="6" fillId="33" borderId="32" xfId="0" applyNumberFormat="1" applyFont="1" applyFill="1" applyBorder="1" applyAlignment="1">
      <alignment horizontal="right" vertical="center" wrapText="1"/>
    </xf>
    <xf numFmtId="0" fontId="20" fillId="0" borderId="0" xfId="48" applyFont="1" applyBorder="1" applyAlignment="1" applyProtection="1">
      <alignment horizontal="center" vertical="center"/>
      <protection locked="0"/>
    </xf>
    <xf numFmtId="0" fontId="99" fillId="0" borderId="0" xfId="48" applyFont="1" applyFill="1" applyBorder="1" applyProtection="1">
      <alignment/>
      <protection locked="0"/>
    </xf>
    <xf numFmtId="0" fontId="95" fillId="0" borderId="10" xfId="48" applyFont="1" applyBorder="1" applyAlignment="1" applyProtection="1">
      <alignment horizontal="center" vertical="center"/>
      <protection locked="0"/>
    </xf>
    <xf numFmtId="182" fontId="95" fillId="0" borderId="16" xfId="48" applyNumberFormat="1" applyFont="1" applyBorder="1" applyAlignment="1" applyProtection="1">
      <alignment horizontal="left" vertical="center" wrapText="1"/>
      <protection locked="0"/>
    </xf>
    <xf numFmtId="182" fontId="95" fillId="0" borderId="25" xfId="48" applyNumberFormat="1" applyFont="1" applyBorder="1" applyAlignment="1" applyProtection="1">
      <alignment horizontal="center" vertical="center" wrapText="1"/>
      <protection locked="0"/>
    </xf>
    <xf numFmtId="179" fontId="7" fillId="0" borderId="17" xfId="48" applyNumberFormat="1" applyFont="1" applyFill="1" applyBorder="1" applyAlignment="1" applyProtection="1">
      <alignment horizontal="right" vertical="center"/>
      <protection/>
    </xf>
    <xf numFmtId="178" fontId="7" fillId="0" borderId="25" xfId="48" applyNumberFormat="1" applyFont="1" applyFill="1" applyBorder="1" applyAlignment="1" applyProtection="1">
      <alignment horizontal="right" vertical="center"/>
      <protection/>
    </xf>
    <xf numFmtId="182" fontId="97" fillId="0" borderId="21" xfId="48" applyNumberFormat="1" applyFont="1" applyBorder="1" applyAlignment="1" applyProtection="1">
      <alignment vertical="center" wrapText="1"/>
      <protection locked="0"/>
    </xf>
    <xf numFmtId="182" fontId="97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22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97" fillId="0" borderId="21" xfId="48" applyNumberFormat="1" applyFont="1" applyBorder="1" applyAlignment="1" applyProtection="1">
      <alignment horizontal="center" vertical="center" wrapText="1"/>
      <protection locked="0"/>
    </xf>
    <xf numFmtId="182" fontId="97" fillId="0" borderId="21" xfId="48" applyNumberFormat="1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22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97" fillId="34" borderId="0" xfId="0" applyFont="1" applyFill="1" applyBorder="1" applyAlignment="1">
      <alignment horizontal="center" vertical="center"/>
    </xf>
    <xf numFmtId="179" fontId="6" fillId="0" borderId="22" xfId="0" applyNumberFormat="1" applyFont="1" applyBorder="1" applyAlignment="1">
      <alignment horizontal="right" vertical="center"/>
    </xf>
    <xf numFmtId="0" fontId="97" fillId="34" borderId="18" xfId="0" applyFont="1" applyFill="1" applyBorder="1" applyAlignment="1">
      <alignment horizontal="left" vertical="center"/>
    </xf>
    <xf numFmtId="0" fontId="97" fillId="34" borderId="23" xfId="0" applyFont="1" applyFill="1" applyBorder="1" applyAlignment="1">
      <alignment horizontal="center" vertical="center"/>
    </xf>
    <xf numFmtId="179" fontId="6" fillId="0" borderId="2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/>
    </xf>
    <xf numFmtId="0" fontId="101" fillId="0" borderId="0" xfId="0" applyFont="1" applyAlignment="1">
      <alignment/>
    </xf>
    <xf numFmtId="0" fontId="95" fillId="34" borderId="11" xfId="0" applyFont="1" applyFill="1" applyBorder="1" applyAlignment="1">
      <alignment horizontal="center" vertical="center"/>
    </xf>
    <xf numFmtId="0" fontId="95" fillId="34" borderId="17" xfId="0" applyFont="1" applyFill="1" applyBorder="1" applyAlignment="1">
      <alignment horizontal="center" vertical="center" wrapText="1"/>
    </xf>
    <xf numFmtId="0" fontId="95" fillId="0" borderId="16" xfId="0" applyFont="1" applyBorder="1" applyAlignment="1">
      <alignment vertical="center"/>
    </xf>
    <xf numFmtId="0" fontId="95" fillId="0" borderId="17" xfId="0" applyFont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right" vertical="center" wrapText="1"/>
    </xf>
    <xf numFmtId="0" fontId="97" fillId="0" borderId="21" xfId="0" applyFont="1" applyBorder="1" applyAlignment="1">
      <alignment vertical="center"/>
    </xf>
    <xf numFmtId="0" fontId="97" fillId="0" borderId="22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5" fillId="0" borderId="21" xfId="0" applyFont="1" applyBorder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97" fillId="0" borderId="18" xfId="0" applyFont="1" applyBorder="1" applyAlignment="1">
      <alignment vertical="center"/>
    </xf>
    <xf numFmtId="0" fontId="97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9" fillId="33" borderId="0" xfId="0" applyFont="1" applyFill="1" applyBorder="1" applyAlignment="1">
      <alignment horizontal="right" vertical="center"/>
    </xf>
    <xf numFmtId="0" fontId="95" fillId="34" borderId="24" xfId="0" applyFont="1" applyFill="1" applyBorder="1" applyAlignment="1">
      <alignment horizontal="center" vertical="center"/>
    </xf>
    <xf numFmtId="0" fontId="95" fillId="34" borderId="12" xfId="0" applyFont="1" applyFill="1" applyBorder="1" applyAlignment="1">
      <alignment horizontal="center" vertical="center" wrapText="1"/>
    </xf>
    <xf numFmtId="49" fontId="95" fillId="34" borderId="25" xfId="0" applyNumberFormat="1" applyFont="1" applyFill="1" applyBorder="1" applyAlignment="1">
      <alignment horizontal="left" vertical="center"/>
    </xf>
    <xf numFmtId="49" fontId="97" fillId="34" borderId="0" xfId="0" applyNumberFormat="1" applyFont="1" applyFill="1" applyBorder="1" applyAlignment="1">
      <alignment horizontal="left" vertical="center"/>
    </xf>
    <xf numFmtId="184" fontId="6" fillId="34" borderId="22" xfId="0" applyNumberFormat="1" applyFont="1" applyFill="1" applyBorder="1" applyAlignment="1">
      <alignment horizontal="right" vertical="center"/>
    </xf>
    <xf numFmtId="49" fontId="97" fillId="34" borderId="23" xfId="0" applyNumberFormat="1" applyFont="1" applyFill="1" applyBorder="1" applyAlignment="1">
      <alignment horizontal="left" vertical="center"/>
    </xf>
    <xf numFmtId="0" fontId="95" fillId="0" borderId="10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left" vertical="center"/>
    </xf>
    <xf numFmtId="0" fontId="95" fillId="0" borderId="33" xfId="0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right" vertical="center"/>
    </xf>
    <xf numFmtId="0" fontId="97" fillId="0" borderId="21" xfId="0" applyFont="1" applyBorder="1" applyAlignment="1">
      <alignment horizontal="left" vertical="center"/>
    </xf>
    <xf numFmtId="0" fontId="97" fillId="0" borderId="33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178" fontId="7" fillId="0" borderId="25" xfId="0" applyNumberFormat="1" applyFont="1" applyFill="1" applyBorder="1" applyAlignment="1">
      <alignment horizontal="right" vertical="center" wrapText="1"/>
    </xf>
    <xf numFmtId="182" fontId="7" fillId="0" borderId="25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7" xfId="0" applyNumberFormat="1" applyFont="1" applyFill="1" applyBorder="1" applyAlignment="1">
      <alignment horizontal="right" vertical="center" wrapText="1"/>
    </xf>
    <xf numFmtId="182" fontId="6" fillId="0" borderId="25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9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178" fontId="7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8" fontId="6" fillId="0" borderId="22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3" fillId="0" borderId="23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right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181" fontId="45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2" xfId="0" applyNumberFormat="1" applyFont="1" applyBorder="1" applyAlignment="1">
      <alignment horizontal="center" vertical="center"/>
    </xf>
    <xf numFmtId="0" fontId="95" fillId="0" borderId="16" xfId="0" applyFont="1" applyBorder="1" applyAlignment="1">
      <alignment horizontal="left" vertical="center"/>
    </xf>
    <xf numFmtId="0" fontId="3" fillId="0" borderId="10" xfId="50" applyFont="1" applyBorder="1" applyAlignment="1">
      <alignment horizontal="left" vertical="center"/>
      <protection/>
    </xf>
    <xf numFmtId="2" fontId="22" fillId="0" borderId="11" xfId="50" applyNumberFormat="1" applyFont="1" applyBorder="1" applyAlignment="1">
      <alignment vertical="center"/>
      <protection/>
    </xf>
    <xf numFmtId="184" fontId="22" fillId="0" borderId="12" xfId="50" applyNumberFormat="1" applyFont="1" applyBorder="1" applyAlignment="1">
      <alignment vertical="center"/>
      <protection/>
    </xf>
    <xf numFmtId="2" fontId="22" fillId="0" borderId="11" xfId="50" applyNumberFormat="1" applyFont="1" applyBorder="1" applyAlignment="1">
      <alignment horizontal="right" vertical="center"/>
      <protection/>
    </xf>
    <xf numFmtId="2" fontId="22" fillId="0" borderId="11" xfId="50" applyNumberFormat="1" applyFont="1" applyFill="1" applyBorder="1" applyAlignment="1">
      <alignment horizontal="right" vertical="center"/>
      <protection/>
    </xf>
    <xf numFmtId="0" fontId="3" fillId="0" borderId="10" xfId="50" applyFont="1" applyFill="1" applyBorder="1" applyAlignment="1">
      <alignment vertical="center" wrapText="1"/>
      <protection/>
    </xf>
    <xf numFmtId="2" fontId="22" fillId="0" borderId="11" xfId="50" applyNumberFormat="1" applyFont="1" applyFill="1" applyBorder="1" applyAlignment="1">
      <alignment vertical="center"/>
      <protection/>
    </xf>
    <xf numFmtId="186" fontId="14" fillId="0" borderId="0" xfId="50" applyNumberFormat="1" applyFont="1">
      <alignment/>
      <protection/>
    </xf>
    <xf numFmtId="0" fontId="34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81" fontId="48" fillId="0" borderId="17" xfId="0" applyNumberFormat="1" applyFont="1" applyBorder="1" applyAlignment="1">
      <alignment horizontal="center" vertical="center"/>
    </xf>
    <xf numFmtId="181" fontId="48" fillId="0" borderId="25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10" fontId="48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9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9" fontId="48" fillId="0" borderId="22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0" fontId="48" fillId="0" borderId="22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78" fontId="95" fillId="0" borderId="11" xfId="0" applyNumberFormat="1" applyFont="1" applyFill="1" applyBorder="1" applyAlignment="1">
      <alignment horizontal="center" vertical="center" wrapText="1"/>
    </xf>
    <xf numFmtId="179" fontId="7" fillId="0" borderId="17" xfId="0" applyNumberFormat="1" applyFont="1" applyBorder="1" applyAlignment="1">
      <alignment horizontal="center" vertical="center" wrapText="1"/>
    </xf>
    <xf numFmtId="178" fontId="7" fillId="0" borderId="25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/>
    </xf>
    <xf numFmtId="184" fontId="22" fillId="0" borderId="12" xfId="50" applyNumberFormat="1" applyFont="1" applyFill="1" applyBorder="1" applyAlignment="1">
      <alignment vertical="center"/>
      <protection/>
    </xf>
    <xf numFmtId="180" fontId="6" fillId="0" borderId="1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96" fillId="0" borderId="10" xfId="47" applyFont="1" applyFill="1" applyBorder="1" applyAlignment="1">
      <alignment horizontal="center" vertical="center" wrapText="1"/>
      <protection/>
    </xf>
    <xf numFmtId="178" fontId="22" fillId="0" borderId="15" xfId="51" applyNumberFormat="1" applyFont="1" applyBorder="1" applyAlignment="1">
      <alignment horizontal="right" vertical="center"/>
      <protection/>
    </xf>
    <xf numFmtId="178" fontId="22" fillId="0" borderId="12" xfId="47" applyNumberFormat="1" applyFont="1" applyBorder="1" applyAlignment="1">
      <alignment horizontal="right" vertical="center"/>
      <protection/>
    </xf>
    <xf numFmtId="178" fontId="39" fillId="0" borderId="16" xfId="47" applyNumberFormat="1" applyFont="1" applyFill="1" applyBorder="1" applyAlignment="1">
      <alignment horizontal="center" vertical="center" shrinkToFit="1"/>
      <protection/>
    </xf>
    <xf numFmtId="178" fontId="21" fillId="0" borderId="16" xfId="47" applyNumberFormat="1" applyFont="1" applyFill="1" applyBorder="1" applyAlignment="1">
      <alignment horizontal="left" vertical="center" shrinkToFit="1"/>
      <protection/>
    </xf>
    <xf numFmtId="0" fontId="102" fillId="0" borderId="10" xfId="47" applyFont="1" applyBorder="1" applyAlignment="1">
      <alignment horizontal="justify" vertical="center"/>
      <protection/>
    </xf>
    <xf numFmtId="178" fontId="22" fillId="0" borderId="11" xfId="47" applyNumberFormat="1" applyFont="1" applyBorder="1" applyAlignment="1">
      <alignment horizontal="right" vertical="center"/>
      <protection/>
    </xf>
    <xf numFmtId="0" fontId="8" fillId="0" borderId="10" xfId="18" applyFont="1" applyFill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0" fontId="10" fillId="0" borderId="34" xfId="18" applyFont="1" applyFill="1" applyBorder="1" applyAlignment="1">
      <alignment vertical="center"/>
      <protection/>
    </xf>
    <xf numFmtId="0" fontId="55" fillId="0" borderId="0" xfId="18" applyFont="1" applyFill="1" applyBorder="1">
      <alignment/>
      <protection/>
    </xf>
    <xf numFmtId="0" fontId="8" fillId="0" borderId="0" xfId="18" applyFont="1" applyFill="1" applyAlignment="1">
      <alignment horizontal="center" vertical="center"/>
      <protection/>
    </xf>
    <xf numFmtId="17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0" xfId="18" applyNumberFormat="1" applyFont="1" applyFill="1" applyBorder="1" applyAlignment="1">
      <alignment horizontal="center" vertical="center" wrapText="1"/>
      <protection/>
    </xf>
    <xf numFmtId="179" fontId="16" fillId="0" borderId="10" xfId="53" applyNumberFormat="1" applyFont="1" applyFill="1" applyBorder="1" applyAlignment="1">
      <alignment horizontal="center" vertical="center" wrapText="1"/>
      <protection/>
    </xf>
    <xf numFmtId="180" fontId="8" fillId="0" borderId="11" xfId="54" applyNumberFormat="1" applyFont="1" applyFill="1" applyBorder="1" applyAlignment="1">
      <alignment horizontal="right" vertical="center"/>
      <protection/>
    </xf>
    <xf numFmtId="0" fontId="8" fillId="0" borderId="11" xfId="18" applyNumberFormat="1" applyFont="1" applyFill="1" applyBorder="1" applyAlignment="1">
      <alignment horizontal="right" vertical="center" wrapText="1"/>
      <protection/>
    </xf>
    <xf numFmtId="0" fontId="8" fillId="0" borderId="11" xfId="18" applyFont="1" applyFill="1" applyBorder="1" applyAlignment="1">
      <alignment horizontal="right" vertical="center" wrapText="1"/>
      <protection/>
    </xf>
    <xf numFmtId="178" fontId="8" fillId="0" borderId="11" xfId="54" applyNumberFormat="1" applyFont="1" applyFill="1" applyBorder="1" applyAlignment="1">
      <alignment horizontal="right" vertical="center"/>
      <protection/>
    </xf>
    <xf numFmtId="0" fontId="8" fillId="0" borderId="12" xfId="18" applyNumberFormat="1" applyFont="1" applyFill="1" applyBorder="1" applyAlignment="1">
      <alignment horizontal="right" vertical="center" wrapText="1"/>
      <protection/>
    </xf>
    <xf numFmtId="178" fontId="8" fillId="0" borderId="10" xfId="54" applyNumberFormat="1" applyFont="1" applyFill="1" applyBorder="1" applyAlignment="1">
      <alignment horizontal="right" vertical="center"/>
      <protection/>
    </xf>
    <xf numFmtId="0" fontId="8" fillId="0" borderId="11" xfId="54" applyFont="1" applyFill="1" applyBorder="1" applyAlignment="1">
      <alignment horizontal="right" vertical="center"/>
      <protection/>
    </xf>
    <xf numFmtId="182" fontId="8" fillId="0" borderId="11" xfId="54" applyNumberFormat="1" applyFont="1" applyFill="1" applyBorder="1" applyAlignment="1">
      <alignment horizontal="right" vertical="center"/>
      <protection/>
    </xf>
    <xf numFmtId="180" fontId="9" fillId="0" borderId="11" xfId="54" applyNumberFormat="1" applyFont="1" applyFill="1" applyBorder="1" applyAlignment="1">
      <alignment horizontal="right" vertical="center"/>
      <protection/>
    </xf>
    <xf numFmtId="178" fontId="9" fillId="0" borderId="11" xfId="54" applyNumberFormat="1" applyFont="1" applyFill="1" applyBorder="1" applyAlignment="1">
      <alignment horizontal="right" vertical="center"/>
      <protection/>
    </xf>
    <xf numFmtId="182" fontId="9" fillId="0" borderId="12" xfId="54" applyNumberFormat="1" applyFont="1" applyFill="1" applyBorder="1" applyAlignment="1">
      <alignment horizontal="right" vertical="center"/>
      <protection/>
    </xf>
    <xf numFmtId="178" fontId="9" fillId="0" borderId="10" xfId="54" applyNumberFormat="1" applyFont="1" applyFill="1" applyBorder="1" applyAlignment="1">
      <alignment horizontal="right" vertical="center"/>
      <protection/>
    </xf>
    <xf numFmtId="0" fontId="9" fillId="0" borderId="11" xfId="54" applyFont="1" applyFill="1" applyBorder="1" applyAlignment="1">
      <alignment horizontal="right" vertical="center"/>
      <protection/>
    </xf>
    <xf numFmtId="0" fontId="9" fillId="0" borderId="0" xfId="18" applyFont="1" applyFill="1" applyAlignment="1">
      <alignment vertical="center"/>
      <protection/>
    </xf>
    <xf numFmtId="0" fontId="103" fillId="0" borderId="10" xfId="18" applyFont="1" applyFill="1" applyBorder="1" applyAlignment="1">
      <alignment horizontal="center" vertical="center"/>
      <protection/>
    </xf>
    <xf numFmtId="180" fontId="104" fillId="0" borderId="11" xfId="54" applyNumberFormat="1" applyFont="1" applyFill="1" applyBorder="1" applyAlignment="1">
      <alignment horizontal="right" vertical="center"/>
      <protection/>
    </xf>
    <xf numFmtId="182" fontId="104" fillId="0" borderId="11" xfId="54" applyNumberFormat="1" applyFont="1" applyFill="1" applyBorder="1" applyAlignment="1">
      <alignment horizontal="right" vertical="center"/>
      <protection/>
    </xf>
    <xf numFmtId="178" fontId="104" fillId="0" borderId="11" xfId="54" applyNumberFormat="1" applyFont="1" applyFill="1" applyBorder="1" applyAlignment="1">
      <alignment horizontal="right" vertical="center"/>
      <protection/>
    </xf>
    <xf numFmtId="182" fontId="104" fillId="0" borderId="12" xfId="54" applyNumberFormat="1" applyFont="1" applyFill="1" applyBorder="1" applyAlignment="1">
      <alignment horizontal="right" vertical="center"/>
      <protection/>
    </xf>
    <xf numFmtId="178" fontId="104" fillId="0" borderId="11" xfId="54" applyNumberFormat="1" applyFont="1" applyFill="1" applyBorder="1" applyAlignment="1">
      <alignment horizontal="right" vertical="center" shrinkToFit="1"/>
      <protection/>
    </xf>
    <xf numFmtId="182" fontId="104" fillId="0" borderId="11" xfId="54" applyNumberFormat="1" applyFont="1" applyFill="1" applyBorder="1" applyAlignment="1">
      <alignment horizontal="right" vertical="center" shrinkToFit="1"/>
      <protection/>
    </xf>
    <xf numFmtId="182" fontId="104" fillId="0" borderId="12" xfId="54" applyNumberFormat="1" applyFont="1" applyFill="1" applyBorder="1" applyAlignment="1">
      <alignment horizontal="right" vertical="center" shrinkToFit="1"/>
      <protection/>
    </xf>
    <xf numFmtId="178" fontId="104" fillId="0" borderId="10" xfId="54" applyNumberFormat="1" applyFont="1" applyFill="1" applyBorder="1" applyAlignment="1">
      <alignment horizontal="right" vertical="center"/>
      <protection/>
    </xf>
    <xf numFmtId="0" fontId="104" fillId="0" borderId="11" xfId="54" applyFont="1" applyFill="1" applyBorder="1" applyAlignment="1">
      <alignment horizontal="right" vertical="center"/>
      <protection/>
    </xf>
    <xf numFmtId="180" fontId="104" fillId="0" borderId="11" xfId="54" applyNumberFormat="1" applyFont="1" applyFill="1" applyBorder="1" applyAlignment="1">
      <alignment horizontal="right" vertical="center" shrinkToFit="1"/>
      <protection/>
    </xf>
    <xf numFmtId="0" fontId="104" fillId="0" borderId="0" xfId="18" applyFont="1" applyFill="1" applyAlignment="1">
      <alignment vertical="center"/>
      <protection/>
    </xf>
    <xf numFmtId="0" fontId="8" fillId="0" borderId="20" xfId="18" applyFont="1" applyFill="1" applyBorder="1" applyAlignment="1">
      <alignment horizontal="center" vertical="center" wrapText="1"/>
      <protection/>
    </xf>
    <xf numFmtId="178" fontId="9" fillId="0" borderId="13" xfId="54" applyNumberFormat="1" applyFont="1" applyFill="1" applyBorder="1" applyAlignment="1">
      <alignment horizontal="right" vertical="center"/>
      <protection/>
    </xf>
    <xf numFmtId="182" fontId="9" fillId="0" borderId="13" xfId="54" applyNumberFormat="1" applyFont="1" applyFill="1" applyBorder="1" applyAlignment="1">
      <alignment horizontal="right" vertical="center"/>
      <protection/>
    </xf>
    <xf numFmtId="182" fontId="9" fillId="0" borderId="14" xfId="54" applyNumberFormat="1" applyFont="1" applyFill="1" applyBorder="1" applyAlignment="1">
      <alignment horizontal="right" vertical="center"/>
      <protection/>
    </xf>
    <xf numFmtId="178" fontId="9" fillId="0" borderId="20" xfId="54" applyNumberFormat="1" applyFont="1" applyFill="1" applyBorder="1" applyAlignment="1">
      <alignment horizontal="right" vertical="center"/>
      <protection/>
    </xf>
    <xf numFmtId="0" fontId="9" fillId="0" borderId="13" xfId="54" applyFont="1" applyFill="1" applyBorder="1" applyAlignment="1">
      <alignment horizontal="right" vertical="center"/>
      <protection/>
    </xf>
    <xf numFmtId="0" fontId="9" fillId="0" borderId="34" xfId="18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83" fontId="20" fillId="0" borderId="0" xfId="47" applyNumberFormat="1" applyFont="1" applyBorder="1">
      <alignment/>
      <protection/>
    </xf>
    <xf numFmtId="0" fontId="20" fillId="0" borderId="0" xfId="47" applyFont="1" applyAlignment="1">
      <alignment horizontal="center"/>
      <protection/>
    </xf>
    <xf numFmtId="0" fontId="21" fillId="0" borderId="0" xfId="0" applyFont="1" applyBorder="1" applyAlignment="1">
      <alignment horizontal="center" vertical="center"/>
    </xf>
    <xf numFmtId="0" fontId="25" fillId="0" borderId="0" xfId="50" applyFont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left" vertical="center" wrapText="1"/>
      <protection/>
    </xf>
    <xf numFmtId="2" fontId="47" fillId="0" borderId="17" xfId="50" applyNumberFormat="1" applyFont="1" applyBorder="1" applyAlignment="1">
      <alignment horizontal="center" vertical="center"/>
      <protection/>
    </xf>
    <xf numFmtId="2" fontId="22" fillId="0" borderId="25" xfId="50" applyNumberFormat="1" applyFont="1" applyBorder="1" applyAlignment="1">
      <alignment horizontal="center" vertical="center"/>
      <protection/>
    </xf>
    <xf numFmtId="2" fontId="22" fillId="0" borderId="22" xfId="50" applyNumberFormat="1" applyFont="1" applyBorder="1" applyAlignment="1">
      <alignment horizontal="center" vertical="center"/>
      <protection/>
    </xf>
    <xf numFmtId="2" fontId="22" fillId="0" borderId="0" xfId="50" applyNumberFormat="1" applyFont="1" applyBorder="1" applyAlignment="1">
      <alignment horizontal="center" vertical="center"/>
      <protection/>
    </xf>
    <xf numFmtId="2" fontId="22" fillId="0" borderId="26" xfId="50" applyNumberFormat="1" applyFont="1" applyBorder="1" applyAlignment="1">
      <alignment horizontal="center" vertical="center"/>
      <protection/>
    </xf>
    <xf numFmtId="2" fontId="22" fillId="0" borderId="23" xfId="50" applyNumberFormat="1" applyFont="1" applyBorder="1" applyAlignment="1">
      <alignment horizontal="center" vertical="center"/>
      <protection/>
    </xf>
    <xf numFmtId="1" fontId="47" fillId="0" borderId="17" xfId="50" applyNumberFormat="1" applyFont="1" applyFill="1" applyBorder="1" applyAlignment="1">
      <alignment horizontal="center" vertical="center"/>
      <protection/>
    </xf>
    <xf numFmtId="1" fontId="47" fillId="0" borderId="25" xfId="50" applyNumberFormat="1" applyFont="1" applyFill="1" applyBorder="1" applyAlignment="1">
      <alignment horizontal="center" vertical="center"/>
      <protection/>
    </xf>
    <xf numFmtId="1" fontId="47" fillId="0" borderId="26" xfId="50" applyNumberFormat="1" applyFont="1" applyFill="1" applyBorder="1" applyAlignment="1">
      <alignment horizontal="center" vertical="center"/>
      <protection/>
    </xf>
    <xf numFmtId="1" fontId="47" fillId="0" borderId="23" xfId="50" applyNumberFormat="1" applyFont="1" applyFill="1" applyBorder="1" applyAlignment="1">
      <alignment horizontal="center" vertical="center"/>
      <protection/>
    </xf>
    <xf numFmtId="0" fontId="33" fillId="34" borderId="0" xfId="0" applyFont="1" applyFill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8" fillId="0" borderId="25" xfId="0" applyFont="1" applyFill="1" applyBorder="1" applyAlignment="1">
      <alignment horizontal="left"/>
    </xf>
    <xf numFmtId="0" fontId="37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98" fillId="0" borderId="25" xfId="0" applyFont="1" applyBorder="1" applyAlignment="1">
      <alignment horizontal="left"/>
    </xf>
    <xf numFmtId="0" fontId="33" fillId="0" borderId="0" xfId="48" applyFont="1" applyBorder="1" applyAlignment="1" applyProtection="1">
      <alignment horizontal="center" vertical="center"/>
      <protection locked="0"/>
    </xf>
    <xf numFmtId="0" fontId="35" fillId="0" borderId="0" xfId="48" applyFont="1" applyBorder="1" applyAlignment="1" applyProtection="1">
      <alignment horizontal="center" vertical="center"/>
      <protection locked="0"/>
    </xf>
    <xf numFmtId="0" fontId="97" fillId="0" borderId="0" xfId="48" applyFont="1" applyBorder="1" applyAlignment="1" applyProtection="1">
      <alignment/>
      <protection locked="0"/>
    </xf>
    <xf numFmtId="0" fontId="33" fillId="0" borderId="0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0" fontId="99" fillId="33" borderId="23" xfId="0" applyFont="1" applyFill="1" applyBorder="1" applyAlignment="1">
      <alignment horizontal="center" vertical="center"/>
    </xf>
    <xf numFmtId="0" fontId="99" fillId="34" borderId="23" xfId="0" applyFont="1" applyFill="1" applyBorder="1" applyAlignment="1">
      <alignment horizontal="right" vertical="center"/>
    </xf>
    <xf numFmtId="0" fontId="95" fillId="0" borderId="11" xfId="0" applyFont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57" fontId="30" fillId="0" borderId="23" xfId="0" applyNumberFormat="1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178" fontId="95" fillId="0" borderId="11" xfId="0" applyNumberFormat="1" applyFont="1" applyFill="1" applyBorder="1" applyAlignment="1">
      <alignment horizontal="center" vertical="center" wrapText="1"/>
    </xf>
    <xf numFmtId="0" fontId="39" fillId="0" borderId="35" xfId="47" applyFont="1" applyBorder="1" applyAlignment="1">
      <alignment horizontal="center" vertical="center" wrapText="1"/>
      <protection/>
    </xf>
    <xf numFmtId="0" fontId="21" fillId="0" borderId="10" xfId="47" applyFont="1" applyBorder="1" applyAlignment="1">
      <alignment horizontal="center" vertical="center" wrapText="1"/>
      <protection/>
    </xf>
    <xf numFmtId="0" fontId="21" fillId="0" borderId="35" xfId="47" applyFont="1" applyBorder="1" applyAlignment="1">
      <alignment horizontal="center" vertical="center" wrapText="1"/>
      <protection/>
    </xf>
    <xf numFmtId="0" fontId="10" fillId="0" borderId="0" xfId="47" applyFont="1" applyBorder="1" applyAlignment="1">
      <alignment horizontal="center" vertical="center"/>
      <protection/>
    </xf>
    <xf numFmtId="0" fontId="21" fillId="0" borderId="36" xfId="47" applyFont="1" applyBorder="1" applyAlignment="1">
      <alignment horizontal="center" vertical="center" wrapText="1"/>
      <protection/>
    </xf>
    <xf numFmtId="0" fontId="21" fillId="0" borderId="11" xfId="47" applyFont="1" applyBorder="1" applyAlignment="1">
      <alignment horizontal="center" vertical="center" wrapText="1"/>
      <protection/>
    </xf>
    <xf numFmtId="57" fontId="21" fillId="0" borderId="36" xfId="47" applyNumberFormat="1" applyFont="1" applyBorder="1" applyAlignment="1">
      <alignment horizontal="center" vertical="center" wrapText="1"/>
      <protection/>
    </xf>
    <xf numFmtId="57" fontId="21" fillId="0" borderId="37" xfId="47" applyNumberFormat="1" applyFont="1" applyBorder="1" applyAlignment="1">
      <alignment horizontal="center" vertical="center" wrapText="1"/>
      <protection/>
    </xf>
    <xf numFmtId="57" fontId="21" fillId="0" borderId="38" xfId="47" applyNumberFormat="1" applyFont="1" applyBorder="1" applyAlignment="1">
      <alignment horizontal="center" vertical="center" wrapText="1"/>
      <protection/>
    </xf>
    <xf numFmtId="0" fontId="96" fillId="0" borderId="16" xfId="47" applyFont="1" applyBorder="1" applyAlignment="1">
      <alignment horizontal="center" vertical="center" wrapText="1"/>
      <protection/>
    </xf>
    <xf numFmtId="0" fontId="96" fillId="0" borderId="21" xfId="47" applyFont="1" applyBorder="1" applyAlignment="1">
      <alignment horizontal="center" vertical="center" wrapText="1"/>
      <protection/>
    </xf>
    <xf numFmtId="0" fontId="96" fillId="0" borderId="39" xfId="47" applyFont="1" applyBorder="1" applyAlignment="1">
      <alignment horizontal="center" vertical="center" wrapText="1"/>
      <protection/>
    </xf>
    <xf numFmtId="0" fontId="96" fillId="0" borderId="16" xfId="47" applyFont="1" applyFill="1" applyBorder="1" applyAlignment="1">
      <alignment horizontal="center" vertical="center" wrapText="1"/>
      <protection/>
    </xf>
    <xf numFmtId="0" fontId="96" fillId="0" borderId="21" xfId="47" applyFont="1" applyFill="1" applyBorder="1" applyAlignment="1">
      <alignment horizontal="center" vertical="center" wrapText="1"/>
      <protection/>
    </xf>
    <xf numFmtId="0" fontId="96" fillId="0" borderId="18" xfId="47" applyFont="1" applyFill="1" applyBorder="1" applyAlignment="1">
      <alignment horizontal="center" vertical="center" wrapText="1"/>
      <protection/>
    </xf>
    <xf numFmtId="0" fontId="96" fillId="0" borderId="18" xfId="47" applyFont="1" applyBorder="1" applyAlignment="1">
      <alignment horizontal="center" vertical="center" wrapText="1"/>
      <protection/>
    </xf>
    <xf numFmtId="0" fontId="54" fillId="0" borderId="34" xfId="18" applyFont="1" applyFill="1" applyBorder="1" applyAlignment="1">
      <alignment horizontal="center" vertical="center"/>
      <protection/>
    </xf>
    <xf numFmtId="0" fontId="8" fillId="0" borderId="36" xfId="18" applyFont="1" applyFill="1" applyBorder="1" applyAlignment="1">
      <alignment horizontal="center" vertical="center" wrapText="1"/>
      <protection/>
    </xf>
    <xf numFmtId="0" fontId="8" fillId="0" borderId="37" xfId="18" applyFont="1" applyFill="1" applyBorder="1" applyAlignment="1">
      <alignment horizontal="center" vertical="center" wrapText="1"/>
      <protection/>
    </xf>
    <xf numFmtId="0" fontId="11" fillId="0" borderId="36" xfId="18" applyFont="1" applyFill="1" applyBorder="1" applyAlignment="1">
      <alignment horizontal="center" vertical="center" wrapText="1"/>
      <protection/>
    </xf>
    <xf numFmtId="0" fontId="11" fillId="0" borderId="35" xfId="18" applyFont="1" applyFill="1" applyBorder="1" applyAlignment="1">
      <alignment horizontal="center" vertical="center" wrapText="1"/>
      <protection/>
    </xf>
    <xf numFmtId="0" fontId="8" fillId="0" borderId="35" xfId="18" applyFont="1" applyFill="1" applyBorder="1" applyAlignment="1">
      <alignment horizontal="center" vertical="center"/>
      <protection/>
    </xf>
    <xf numFmtId="0" fontId="8" fillId="0" borderId="10" xfId="18" applyFont="1" applyFill="1" applyBorder="1" applyAlignment="1">
      <alignment horizontal="center" vertical="center"/>
      <protection/>
    </xf>
    <xf numFmtId="179" fontId="16" fillId="0" borderId="36" xfId="55" applyNumberFormat="1" applyFont="1" applyFill="1" applyBorder="1" applyAlignment="1">
      <alignment horizontal="center" vertical="center" wrapText="1"/>
      <protection/>
    </xf>
    <xf numFmtId="179" fontId="16" fillId="0" borderId="37" xfId="55" applyNumberFormat="1" applyFont="1" applyFill="1" applyBorder="1" applyAlignment="1">
      <alignment horizontal="center" vertical="center" wrapText="1"/>
      <protection/>
    </xf>
    <xf numFmtId="0" fontId="14" fillId="0" borderId="0" xfId="18" applyFont="1" applyFill="1" applyBorder="1" applyAlignment="1">
      <alignment horizontal="left" vertical="center"/>
      <protection/>
    </xf>
    <xf numFmtId="0" fontId="13" fillId="0" borderId="0" xfId="18" applyFont="1" applyFill="1" applyBorder="1" applyAlignment="1">
      <alignment horizontal="left" vertical="center"/>
      <protection/>
    </xf>
    <xf numFmtId="179" fontId="15" fillId="0" borderId="36" xfId="53" applyNumberFormat="1" applyFont="1" applyFill="1" applyBorder="1" applyAlignment="1">
      <alignment horizontal="center" vertical="center" wrapText="1"/>
      <protection/>
    </xf>
    <xf numFmtId="179" fontId="16" fillId="0" borderId="36" xfId="53" applyNumberFormat="1" applyFont="1" applyFill="1" applyBorder="1" applyAlignment="1">
      <alignment horizontal="center" vertical="center" wrapText="1"/>
      <protection/>
    </xf>
    <xf numFmtId="179" fontId="16" fillId="0" borderId="37" xfId="53" applyNumberFormat="1" applyFont="1" applyFill="1" applyBorder="1" applyAlignment="1">
      <alignment horizontal="center" vertical="center" wrapText="1"/>
      <protection/>
    </xf>
    <xf numFmtId="179" fontId="15" fillId="0" borderId="35" xfId="53" applyNumberFormat="1" applyFont="1" applyFill="1" applyBorder="1" applyAlignment="1">
      <alignment horizontal="center" vertical="center" wrapText="1"/>
      <protection/>
    </xf>
    <xf numFmtId="179" fontId="16" fillId="0" borderId="35" xfId="53" applyNumberFormat="1" applyFont="1" applyFill="1" applyBorder="1" applyAlignment="1">
      <alignment horizontal="center" vertical="center" wrapText="1"/>
      <protection/>
    </xf>
    <xf numFmtId="0" fontId="105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6" fontId="0" fillId="0" borderId="0" xfId="0" applyNumberFormat="1" applyFont="1" applyAlignment="1">
      <alignment/>
    </xf>
  </cellXfs>
  <cellStyles count="66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常规_长江沿岸_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2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1346;&#30427;&#27859;\&#32463;&#27982;&#21160;&#24577;&#12289;&#24555;&#35759;\2018&#24555;&#35759;\201806\&#24037;&#1999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2803494</v>
          </cell>
          <cell r="C3">
            <v>6.903376071895977</v>
          </cell>
          <cell r="D3">
            <v>1175503</v>
          </cell>
          <cell r="E3">
            <v>-10.193318797242938</v>
          </cell>
        </row>
        <row r="7">
          <cell r="B7">
            <v>17463</v>
          </cell>
          <cell r="C7">
            <v>17.683132286542218</v>
          </cell>
          <cell r="D7">
            <v>9408</v>
          </cell>
          <cell r="E7">
            <v>-19.45205479452055</v>
          </cell>
        </row>
        <row r="8">
          <cell r="B8">
            <v>322244</v>
          </cell>
          <cell r="C8">
            <v>3.5355352782418663</v>
          </cell>
          <cell r="D8">
            <v>114218</v>
          </cell>
          <cell r="E8">
            <v>-17.591036010360824</v>
          </cell>
        </row>
        <row r="9">
          <cell r="B9">
            <v>61941</v>
          </cell>
          <cell r="C9">
            <v>3.9767004633049226</v>
          </cell>
          <cell r="D9">
            <v>24758</v>
          </cell>
          <cell r="E9">
            <v>-11.789646203726804</v>
          </cell>
        </row>
        <row r="11">
          <cell r="B11">
            <v>256205</v>
          </cell>
          <cell r="C11">
            <v>17.756420862978686</v>
          </cell>
          <cell r="D11">
            <v>93396</v>
          </cell>
          <cell r="E11">
            <v>-1.449825894270333</v>
          </cell>
        </row>
        <row r="12">
          <cell r="B12">
            <v>78175</v>
          </cell>
          <cell r="C12">
            <v>-16.719044626021372</v>
          </cell>
          <cell r="D12">
            <v>27394</v>
          </cell>
          <cell r="E12">
            <v>-44.81021838987831</v>
          </cell>
        </row>
        <row r="13">
          <cell r="B13">
            <v>36440</v>
          </cell>
          <cell r="C13">
            <v>9.229339648092093</v>
          </cell>
          <cell r="D13">
            <v>21990</v>
          </cell>
          <cell r="E13">
            <v>1.1453015040706447</v>
          </cell>
        </row>
        <row r="15">
          <cell r="B15">
            <v>182175</v>
          </cell>
          <cell r="C15">
            <v>19.671678852255496</v>
          </cell>
          <cell r="D15">
            <v>94813</v>
          </cell>
          <cell r="E15">
            <v>14.878896926078042</v>
          </cell>
        </row>
        <row r="16">
          <cell r="B16">
            <v>133192</v>
          </cell>
          <cell r="C16">
            <v>15.310760386816384</v>
          </cell>
          <cell r="D16">
            <v>73636</v>
          </cell>
          <cell r="E16">
            <v>9.328463468590869</v>
          </cell>
        </row>
        <row r="17">
          <cell r="B17">
            <v>133026</v>
          </cell>
          <cell r="C17">
            <v>7.487071751777634</v>
          </cell>
          <cell r="D17">
            <v>91321</v>
          </cell>
          <cell r="E17">
            <v>11.054225292164759</v>
          </cell>
        </row>
        <row r="18">
          <cell r="B18">
            <v>88921</v>
          </cell>
          <cell r="C18">
            <v>12.217314487632507</v>
          </cell>
          <cell r="D18">
            <v>48514</v>
          </cell>
          <cell r="E18">
            <v>0.13416169580382586</v>
          </cell>
        </row>
        <row r="19">
          <cell r="B19">
            <v>88841</v>
          </cell>
          <cell r="C19">
            <v>14.397373165078548</v>
          </cell>
          <cell r="D19">
            <v>49875</v>
          </cell>
          <cell r="E19">
            <v>-3.4253737123383132</v>
          </cell>
        </row>
        <row r="20">
          <cell r="B20">
            <v>91729</v>
          </cell>
          <cell r="C20">
            <v>11.603319057815838</v>
          </cell>
          <cell r="D20">
            <v>54069</v>
          </cell>
          <cell r="E20">
            <v>3.53880622737978</v>
          </cell>
        </row>
      </sheetData>
      <sheetData sheetId="2">
        <row r="6">
          <cell r="B6">
            <v>216103</v>
          </cell>
          <cell r="C6">
            <v>2803494</v>
          </cell>
          <cell r="E6">
            <v>6.903376071895963</v>
          </cell>
        </row>
        <row r="7">
          <cell r="B7">
            <v>244936</v>
          </cell>
          <cell r="C7">
            <v>2394219</v>
          </cell>
          <cell r="E7">
            <v>22.784365451619486</v>
          </cell>
        </row>
        <row r="8">
          <cell r="B8">
            <v>-28833</v>
          </cell>
          <cell r="C8">
            <v>409275</v>
          </cell>
          <cell r="E8">
            <v>-39.1428928296343</v>
          </cell>
        </row>
        <row r="9">
          <cell r="B9">
            <v>49504</v>
          </cell>
          <cell r="C9">
            <v>1175503</v>
          </cell>
          <cell r="E9">
            <v>-10.193318797242929</v>
          </cell>
        </row>
        <row r="10">
          <cell r="B10">
            <v>79769</v>
          </cell>
          <cell r="C10">
            <v>779817</v>
          </cell>
          <cell r="E10">
            <v>20.372965914107628</v>
          </cell>
        </row>
        <row r="11">
          <cell r="B11">
            <v>147352</v>
          </cell>
          <cell r="C11">
            <v>1458416</v>
          </cell>
          <cell r="E11">
            <v>23.4739275944776</v>
          </cell>
        </row>
        <row r="12">
          <cell r="B12">
            <v>168601</v>
          </cell>
          <cell r="C12">
            <v>4182905</v>
          </cell>
          <cell r="E12">
            <v>8.939803857020227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81112955017220"/>
    </sheetNames>
    <sheetDataSet>
      <sheetData sheetId="0">
        <row r="7">
          <cell r="G7">
            <v>1773400.3737</v>
          </cell>
          <cell r="H7">
            <v>32.6356</v>
          </cell>
          <cell r="M7">
            <v>891750.4013</v>
          </cell>
          <cell r="N7">
            <v>-13.6542</v>
          </cell>
          <cell r="S7">
            <v>881649.9724</v>
          </cell>
          <cell r="T7">
            <v>189.7489</v>
          </cell>
        </row>
        <row r="8">
          <cell r="G8">
            <v>1657237.7489</v>
          </cell>
          <cell r="H8">
            <v>31.2117</v>
          </cell>
        </row>
        <row r="9">
          <cell r="G9">
            <v>4293.2231</v>
          </cell>
          <cell r="H9">
            <v>73.1167</v>
          </cell>
        </row>
        <row r="10">
          <cell r="G10">
            <v>7560.5397</v>
          </cell>
          <cell r="H10">
            <v>-78.2906</v>
          </cell>
        </row>
        <row r="11">
          <cell r="G11">
            <v>38617.5268</v>
          </cell>
          <cell r="H11">
            <v>111153.4731</v>
          </cell>
        </row>
        <row r="12">
          <cell r="G12">
            <v>65207.0478</v>
          </cell>
          <cell r="H12">
            <v>77.8366</v>
          </cell>
        </row>
        <row r="14">
          <cell r="G14">
            <v>9.2874</v>
          </cell>
          <cell r="H14">
            <v>-33.1669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81112100127503"/>
    </sheetNames>
    <sheetDataSet>
      <sheetData sheetId="0">
        <row r="8">
          <cell r="G8">
            <v>1707053.5997</v>
          </cell>
          <cell r="H8">
            <v>29.9257</v>
          </cell>
        </row>
        <row r="9">
          <cell r="G9">
            <v>2650.8114</v>
          </cell>
          <cell r="H9">
            <v>15.8393</v>
          </cell>
        </row>
        <row r="10">
          <cell r="G10">
            <v>51170.6829</v>
          </cell>
          <cell r="H10">
            <v>465.2664</v>
          </cell>
        </row>
        <row r="11">
          <cell r="G11">
            <v>9761.9067</v>
          </cell>
          <cell r="H11">
            <v>-17.5347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Sheet2"/>
      <sheetName val="Sheet3"/>
    </sheetNames>
    <sheetDataSet>
      <sheetData sheetId="1">
        <row r="5">
          <cell r="E5">
            <v>10</v>
          </cell>
        </row>
        <row r="6">
          <cell r="E6">
            <v>12.5</v>
          </cell>
        </row>
        <row r="7">
          <cell r="E7">
            <v>12.6</v>
          </cell>
        </row>
        <row r="8">
          <cell r="E8">
            <v>12.7</v>
          </cell>
        </row>
        <row r="9">
          <cell r="E9">
            <v>12.8</v>
          </cell>
        </row>
        <row r="10">
          <cell r="E10">
            <v>12.3</v>
          </cell>
        </row>
        <row r="11">
          <cell r="E11">
            <v>12.5</v>
          </cell>
        </row>
        <row r="12">
          <cell r="E12">
            <v>12.4</v>
          </cell>
        </row>
        <row r="13">
          <cell r="E13">
            <v>9.5</v>
          </cell>
        </row>
        <row r="14">
          <cell r="E14">
            <v>12.9</v>
          </cell>
        </row>
        <row r="15">
          <cell r="E15">
            <v>12.5</v>
          </cell>
        </row>
        <row r="16">
          <cell r="E16">
            <v>12.4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1">
        <row r="7">
          <cell r="B7">
            <v>1233432.3984</v>
          </cell>
          <cell r="D7">
            <v>9.72</v>
          </cell>
          <cell r="E7">
            <v>686468.584</v>
          </cell>
          <cell r="G7">
            <v>6.97</v>
          </cell>
        </row>
        <row r="8">
          <cell r="B8">
            <v>66408.4692</v>
          </cell>
          <cell r="D8">
            <v>31.31963195643277</v>
          </cell>
          <cell r="E8">
            <v>66408.4692</v>
          </cell>
          <cell r="G8">
            <v>31.31963195643277</v>
          </cell>
        </row>
        <row r="9">
          <cell r="B9">
            <v>570263.0701</v>
          </cell>
          <cell r="D9">
            <v>5.689007463016363</v>
          </cell>
          <cell r="E9">
            <v>370285.0901</v>
          </cell>
          <cell r="G9">
            <v>2.833350622556766</v>
          </cell>
        </row>
        <row r="10">
          <cell r="B10">
            <v>28667.778</v>
          </cell>
          <cell r="D10">
            <v>12.556737733714717</v>
          </cell>
          <cell r="E10">
            <v>15716.4229</v>
          </cell>
          <cell r="G10">
            <v>7.947539841416301</v>
          </cell>
        </row>
        <row r="11">
          <cell r="B11">
            <v>24378.5419</v>
          </cell>
          <cell r="D11">
            <v>7.476656992836299</v>
          </cell>
          <cell r="E11">
            <v>5538.6256</v>
          </cell>
          <cell r="G11">
            <v>-10.722526989885429</v>
          </cell>
        </row>
        <row r="12">
          <cell r="B12">
            <v>90304.591</v>
          </cell>
          <cell r="D12">
            <v>11.992378526027576</v>
          </cell>
          <cell r="E12">
            <v>49119.1175</v>
          </cell>
          <cell r="G12">
            <v>10.404611919052362</v>
          </cell>
        </row>
        <row r="13">
          <cell r="B13">
            <v>61672.588</v>
          </cell>
          <cell r="D13">
            <v>10.924171267359526</v>
          </cell>
          <cell r="E13">
            <v>17823.4162</v>
          </cell>
          <cell r="G13">
            <v>1.0634337616815321</v>
          </cell>
        </row>
        <row r="14">
          <cell r="B14">
            <v>84232.206</v>
          </cell>
          <cell r="D14">
            <v>9.848040255739363</v>
          </cell>
          <cell r="E14">
            <v>25840.9264</v>
          </cell>
          <cell r="G14">
            <v>4.827218524648578</v>
          </cell>
        </row>
        <row r="15">
          <cell r="B15">
            <v>118084.2808</v>
          </cell>
          <cell r="D15">
            <v>12.39096357595839</v>
          </cell>
          <cell r="E15">
            <v>46637.7153</v>
          </cell>
          <cell r="G15">
            <v>5.423681653023762</v>
          </cell>
        </row>
        <row r="16">
          <cell r="B16">
            <v>88129.174</v>
          </cell>
          <cell r="D16">
            <v>13.510186127731268</v>
          </cell>
          <cell r="E16">
            <v>31816.7899</v>
          </cell>
          <cell r="G16">
            <v>13.007816578915573</v>
          </cell>
        </row>
        <row r="17">
          <cell r="B17">
            <v>88146.8405</v>
          </cell>
          <cell r="D17">
            <v>14.107624836047744</v>
          </cell>
          <cell r="E17">
            <v>53028.5955</v>
          </cell>
          <cell r="G17">
            <v>14.416002644665518</v>
          </cell>
        </row>
        <row r="18">
          <cell r="B18">
            <v>13144.8589</v>
          </cell>
          <cell r="D18">
            <v>1.4008033004637876</v>
          </cell>
          <cell r="E18">
            <v>4253.4154</v>
          </cell>
          <cell r="G18">
            <v>-11.532936026817824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27167451.419732</v>
          </cell>
          <cell r="D6">
            <v>26001664.502949003</v>
          </cell>
          <cell r="F6">
            <v>4.050934367351355</v>
          </cell>
        </row>
        <row r="7">
          <cell r="C7">
            <v>15155538.448739</v>
          </cell>
          <cell r="D7">
            <v>14409207.269038</v>
          </cell>
          <cell r="F7">
            <v>7.1905236072684175</v>
          </cell>
        </row>
        <row r="8">
          <cell r="C8">
            <v>6048533.10378</v>
          </cell>
          <cell r="D8">
            <v>6612433.098492</v>
          </cell>
          <cell r="F8">
            <v>-13.016167286104906</v>
          </cell>
        </row>
        <row r="9">
          <cell r="C9">
            <v>5935867.270722</v>
          </cell>
          <cell r="D9">
            <v>4934256.184022</v>
          </cell>
          <cell r="F9">
            <v>19.292103280419393</v>
          </cell>
        </row>
        <row r="10">
          <cell r="C10">
            <v>20315.239971</v>
          </cell>
          <cell r="D10">
            <v>37877.670792</v>
          </cell>
          <cell r="F10">
            <v>-40.321600574503314</v>
          </cell>
        </row>
        <row r="11">
          <cell r="C11">
            <v>16102272.078669</v>
          </cell>
          <cell r="D11">
            <v>13182636.928703</v>
          </cell>
          <cell r="F11">
            <v>23.64616360040417</v>
          </cell>
        </row>
        <row r="12">
          <cell r="C12">
            <v>3763153.922405</v>
          </cell>
          <cell r="D12">
            <v>3540748.6268869997</v>
          </cell>
          <cell r="F12">
            <v>6.611391968600899</v>
          </cell>
        </row>
        <row r="13">
          <cell r="C13">
            <v>12229580.631085001</v>
          </cell>
          <cell r="D13">
            <v>9518766.998441001</v>
          </cell>
          <cell r="F13">
            <v>29.54355403970701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G6">
            <v>-2.8</v>
          </cell>
        </row>
        <row r="7">
          <cell r="G7">
            <v>8.9</v>
          </cell>
        </row>
        <row r="9">
          <cell r="G9">
            <v>7.3</v>
          </cell>
        </row>
        <row r="10">
          <cell r="G10">
            <v>8.5</v>
          </cell>
        </row>
        <row r="11">
          <cell r="G11">
            <v>8.7</v>
          </cell>
        </row>
        <row r="12">
          <cell r="G12">
            <v>-1</v>
          </cell>
        </row>
        <row r="13">
          <cell r="G13">
            <v>8.3</v>
          </cell>
        </row>
        <row r="14">
          <cell r="G14">
            <v>6.6</v>
          </cell>
        </row>
        <row r="15">
          <cell r="G15">
            <v>7.5</v>
          </cell>
        </row>
        <row r="16">
          <cell r="G16">
            <v>6.9</v>
          </cell>
        </row>
        <row r="17">
          <cell r="G17">
            <v>0.5</v>
          </cell>
        </row>
        <row r="18">
          <cell r="G18">
            <v>8.1</v>
          </cell>
        </row>
        <row r="22">
          <cell r="G22">
            <v>7.2</v>
          </cell>
        </row>
        <row r="25">
          <cell r="G25">
            <v>12.2</v>
          </cell>
        </row>
        <row r="26">
          <cell r="G26">
            <v>8.2</v>
          </cell>
        </row>
        <row r="27">
          <cell r="G27">
            <v>-5.9</v>
          </cell>
        </row>
        <row r="28">
          <cell r="G28">
            <v>-8.3</v>
          </cell>
        </row>
        <row r="29">
          <cell r="G29">
            <v>10.2</v>
          </cell>
        </row>
        <row r="30">
          <cell r="G30">
            <v>5.4</v>
          </cell>
        </row>
        <row r="31">
          <cell r="G31">
            <v>11.4</v>
          </cell>
        </row>
        <row r="32">
          <cell r="G32">
            <v>6.2</v>
          </cell>
        </row>
        <row r="33">
          <cell r="G33">
            <v>12</v>
          </cell>
        </row>
        <row r="34">
          <cell r="G34">
            <v>6</v>
          </cell>
        </row>
        <row r="35">
          <cell r="G35">
            <v>5.5</v>
          </cell>
        </row>
        <row r="36">
          <cell r="G36">
            <v>12.8</v>
          </cell>
        </row>
        <row r="40">
          <cell r="G40">
            <v>7.5</v>
          </cell>
        </row>
        <row r="41">
          <cell r="G41">
            <v>11.6</v>
          </cell>
        </row>
        <row r="42">
          <cell r="G42">
            <v>-5</v>
          </cell>
        </row>
        <row r="43">
          <cell r="G43">
            <v>16.6</v>
          </cell>
        </row>
        <row r="44">
          <cell r="G44">
            <v>7.1</v>
          </cell>
        </row>
        <row r="45">
          <cell r="G45">
            <v>3.6</v>
          </cell>
        </row>
        <row r="46">
          <cell r="G46">
            <v>7.8</v>
          </cell>
        </row>
        <row r="47">
          <cell r="G47">
            <v>3.4</v>
          </cell>
        </row>
        <row r="48">
          <cell r="G48">
            <v>10.8</v>
          </cell>
        </row>
        <row r="49">
          <cell r="G49">
            <v>11.8</v>
          </cell>
        </row>
        <row r="50">
          <cell r="G50">
            <v>9.1</v>
          </cell>
        </row>
        <row r="58">
          <cell r="G58">
            <v>9</v>
          </cell>
        </row>
        <row r="59">
          <cell r="G59">
            <v>6.9</v>
          </cell>
        </row>
        <row r="60">
          <cell r="G60">
            <v>10.3</v>
          </cell>
        </row>
        <row r="61">
          <cell r="G61">
            <v>7.4</v>
          </cell>
        </row>
        <row r="62">
          <cell r="G62">
            <v>8.8</v>
          </cell>
        </row>
        <row r="63">
          <cell r="G63">
            <v>10.2</v>
          </cell>
        </row>
        <row r="64">
          <cell r="G64">
            <v>6</v>
          </cell>
        </row>
        <row r="65">
          <cell r="G65">
            <v>9.8</v>
          </cell>
        </row>
        <row r="66">
          <cell r="G66">
            <v>7.7</v>
          </cell>
        </row>
        <row r="67">
          <cell r="G67">
            <v>8.5</v>
          </cell>
        </row>
        <row r="68">
          <cell r="G68">
            <v>9.7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>
            <v>3553823.846091032</v>
          </cell>
          <cell r="C6">
            <v>9.550157900000002</v>
          </cell>
        </row>
        <row r="7">
          <cell r="B7">
            <v>221456.88552399463</v>
          </cell>
          <cell r="C7">
            <v>10.100139999999996</v>
          </cell>
        </row>
        <row r="8">
          <cell r="B8">
            <v>250150.2999697867</v>
          </cell>
          <cell r="C8">
            <v>9.840010000000007</v>
          </cell>
        </row>
        <row r="9">
          <cell r="B9">
            <v>890694.211994238</v>
          </cell>
          <cell r="C9">
            <v>9.051000000000016</v>
          </cell>
        </row>
        <row r="10">
          <cell r="B10">
            <v>902962.8789890014</v>
          </cell>
          <cell r="C10">
            <v>9.950414199999997</v>
          </cell>
        </row>
        <row r="11">
          <cell r="B11">
            <v>824748.3592306261</v>
          </cell>
          <cell r="C11">
            <v>4.4516260000000045</v>
          </cell>
        </row>
        <row r="12">
          <cell r="B12">
            <v>914156.5121101695</v>
          </cell>
          <cell r="C12">
            <v>10.151313300000012</v>
          </cell>
        </row>
        <row r="13">
          <cell r="B13">
            <v>771010.0022105727</v>
          </cell>
          <cell r="C13">
            <v>9.15043200000001</v>
          </cell>
        </row>
        <row r="14">
          <cell r="B14">
            <v>626611.4094673628</v>
          </cell>
          <cell r="C14">
            <v>9.456285064119996</v>
          </cell>
        </row>
        <row r="15">
          <cell r="B15">
            <v>979845.7857408469</v>
          </cell>
          <cell r="C15">
            <v>9.550157900000002</v>
          </cell>
        </row>
        <row r="16">
          <cell r="B16">
            <v>190433.27874908593</v>
          </cell>
          <cell r="C16">
            <v>9.718131540000002</v>
          </cell>
        </row>
        <row r="17">
          <cell r="B17">
            <v>85988.91514923645</v>
          </cell>
          <cell r="C17">
            <v>9.40152110000001</v>
          </cell>
        </row>
        <row r="21">
          <cell r="B21">
            <v>10425069.316482097</v>
          </cell>
          <cell r="D21">
            <v>9.167789094974125</v>
          </cell>
        </row>
        <row r="23">
          <cell r="B23">
            <v>8972914.747299945</v>
          </cell>
          <cell r="D23">
            <v>8.981000999999992</v>
          </cell>
        </row>
        <row r="24">
          <cell r="B24">
            <v>1452154.569182152</v>
          </cell>
          <cell r="D24">
            <v>10.292368092707477</v>
          </cell>
        </row>
        <row r="26">
          <cell r="B26">
            <v>8932775.27002626</v>
          </cell>
          <cell r="D26">
            <v>9.052101000000008</v>
          </cell>
        </row>
        <row r="27">
          <cell r="B27">
            <v>1492294.0464558378</v>
          </cell>
          <cell r="D27">
            <v>9.823056365409684</v>
          </cell>
        </row>
        <row r="31">
          <cell r="B31">
            <v>2415456.3</v>
          </cell>
          <cell r="C31">
            <v>6.2</v>
          </cell>
        </row>
        <row r="33">
          <cell r="B33">
            <v>298871.1</v>
          </cell>
          <cell r="C33">
            <v>9.1</v>
          </cell>
        </row>
        <row r="34">
          <cell r="B34">
            <v>17356.9</v>
          </cell>
          <cell r="C34">
            <v>16</v>
          </cell>
        </row>
        <row r="35">
          <cell r="B35">
            <v>56297.6</v>
          </cell>
          <cell r="C35">
            <v>5.5</v>
          </cell>
        </row>
        <row r="36">
          <cell r="B36">
            <v>250954.2</v>
          </cell>
          <cell r="C36">
            <v>2.4</v>
          </cell>
        </row>
        <row r="37">
          <cell r="B37">
            <v>9690</v>
          </cell>
          <cell r="C37">
            <v>10.2</v>
          </cell>
        </row>
        <row r="38">
          <cell r="B38">
            <v>43951.4</v>
          </cell>
          <cell r="C38">
            <v>14.8</v>
          </cell>
        </row>
        <row r="39">
          <cell r="B39">
            <v>107435</v>
          </cell>
          <cell r="C39">
            <v>16.3</v>
          </cell>
        </row>
        <row r="40">
          <cell r="B40">
            <v>33859.9</v>
          </cell>
          <cell r="C40">
            <v>-11.4</v>
          </cell>
        </row>
        <row r="41">
          <cell r="B41">
            <v>5617</v>
          </cell>
          <cell r="C41">
            <v>4.2</v>
          </cell>
        </row>
        <row r="42">
          <cell r="B42">
            <v>468</v>
          </cell>
          <cell r="C42">
            <v>6.4</v>
          </cell>
        </row>
        <row r="43">
          <cell r="B43">
            <v>471.1</v>
          </cell>
          <cell r="C43">
            <v>56.5</v>
          </cell>
        </row>
        <row r="44">
          <cell r="B44">
            <v>127362.4</v>
          </cell>
          <cell r="C44">
            <v>4.6</v>
          </cell>
        </row>
        <row r="45">
          <cell r="B45">
            <v>92595.5</v>
          </cell>
          <cell r="C45">
            <v>3.2</v>
          </cell>
        </row>
        <row r="46">
          <cell r="B46">
            <v>27797.9</v>
          </cell>
          <cell r="C46">
            <v>21.1</v>
          </cell>
        </row>
        <row r="47">
          <cell r="B47">
            <v>1504</v>
          </cell>
          <cell r="C47">
            <v>3.5</v>
          </cell>
        </row>
        <row r="48">
          <cell r="B48">
            <v>40258.7</v>
          </cell>
          <cell r="C48">
            <v>2.9</v>
          </cell>
        </row>
        <row r="49">
          <cell r="B49">
            <v>22285.4</v>
          </cell>
          <cell r="C49">
            <v>13.9</v>
          </cell>
        </row>
        <row r="50">
          <cell r="B50">
            <v>531199</v>
          </cell>
          <cell r="C50">
            <v>11.7</v>
          </cell>
        </row>
        <row r="51">
          <cell r="B51">
            <v>62891.6</v>
          </cell>
          <cell r="C51">
            <v>7</v>
          </cell>
        </row>
        <row r="52">
          <cell r="B52">
            <v>51035.8</v>
          </cell>
          <cell r="C52">
            <v>14.1</v>
          </cell>
        </row>
        <row r="53">
          <cell r="B53">
            <v>552596.4</v>
          </cell>
          <cell r="C53">
            <v>0</v>
          </cell>
        </row>
        <row r="54">
          <cell r="B54">
            <v>27393</v>
          </cell>
          <cell r="C54">
            <v>12.2</v>
          </cell>
        </row>
        <row r="55">
          <cell r="B55">
            <v>53564.4</v>
          </cell>
          <cell r="C55">
            <v>0.1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100.16800356</v>
          </cell>
          <cell r="D11">
            <v>102.78943083</v>
          </cell>
          <cell r="E11">
            <v>101.60884098</v>
          </cell>
        </row>
        <row r="12">
          <cell r="C12">
            <v>100.02891094</v>
          </cell>
          <cell r="D12">
            <v>102.67099257</v>
          </cell>
          <cell r="E12">
            <v>101.46277124</v>
          </cell>
        </row>
        <row r="19">
          <cell r="C19">
            <v>100.00139738</v>
          </cell>
          <cell r="D19">
            <v>100.89436207</v>
          </cell>
          <cell r="E19">
            <v>100.64703489</v>
          </cell>
        </row>
        <row r="20">
          <cell r="C20">
            <v>100</v>
          </cell>
          <cell r="D20">
            <v>105.18409648</v>
          </cell>
          <cell r="E20">
            <v>102.83005436</v>
          </cell>
        </row>
        <row r="21">
          <cell r="C21">
            <v>100.65356441</v>
          </cell>
          <cell r="D21">
            <v>100.97879676</v>
          </cell>
          <cell r="E21">
            <v>100.51495661</v>
          </cell>
        </row>
        <row r="22">
          <cell r="C22">
            <v>100.81017087</v>
          </cell>
          <cell r="D22">
            <v>104.50156602</v>
          </cell>
          <cell r="E22">
            <v>102.78611148</v>
          </cell>
        </row>
        <row r="23">
          <cell r="C23">
            <v>99.9846627</v>
          </cell>
          <cell r="D23">
            <v>101.13183407</v>
          </cell>
          <cell r="E23">
            <v>100.34929664</v>
          </cell>
        </row>
        <row r="24">
          <cell r="C24">
            <v>100.12109899</v>
          </cell>
          <cell r="D24">
            <v>101.49585525</v>
          </cell>
          <cell r="E24">
            <v>101.71277436</v>
          </cell>
        </row>
        <row r="25">
          <cell r="C25">
            <v>100.28385635</v>
          </cell>
          <cell r="D25">
            <v>99.28052021</v>
          </cell>
          <cell r="E25">
            <v>99.23210924</v>
          </cell>
        </row>
        <row r="26">
          <cell r="C26">
            <v>100.42071019</v>
          </cell>
          <cell r="D26">
            <v>103.26784354</v>
          </cell>
          <cell r="E26">
            <v>102.07286141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 t="str">
            <v>—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2">
        <row r="4">
          <cell r="M4">
            <v>-9.956167517981356</v>
          </cell>
        </row>
        <row r="5">
          <cell r="M5">
            <v>-10.035346089854414</v>
          </cell>
        </row>
        <row r="6">
          <cell r="M6">
            <v>227.27952167414048</v>
          </cell>
        </row>
        <row r="7">
          <cell r="M7">
            <v>-10.5109719768829</v>
          </cell>
        </row>
        <row r="8">
          <cell r="M8">
            <v>-10.532178883436174</v>
          </cell>
        </row>
        <row r="9">
          <cell r="M9">
            <v>180.00067602396507</v>
          </cell>
        </row>
        <row r="10">
          <cell r="M10">
            <v>9.637466343121332</v>
          </cell>
        </row>
        <row r="11">
          <cell r="M11">
            <v>12.164873829970716</v>
          </cell>
        </row>
        <row r="12">
          <cell r="M12">
            <v>3.1003601087700616</v>
          </cell>
        </row>
        <row r="13">
          <cell r="M13">
            <v>8.03124285678416</v>
          </cell>
        </row>
        <row r="14">
          <cell r="M14">
            <v>8.549453725159566</v>
          </cell>
        </row>
        <row r="15">
          <cell r="M15">
            <v>5.241024396947466</v>
          </cell>
        </row>
        <row r="16">
          <cell r="M16">
            <v>-0.492002651877371</v>
          </cell>
        </row>
        <row r="17">
          <cell r="M17">
            <v>13.886341717365852</v>
          </cell>
        </row>
      </sheetData>
      <sheetData sheetId="3">
        <row r="4">
          <cell r="E4">
            <v>6511.3279999999995</v>
          </cell>
        </row>
        <row r="5">
          <cell r="E5">
            <v>6505.83</v>
          </cell>
        </row>
        <row r="6">
          <cell r="E6">
            <v>5.498</v>
          </cell>
        </row>
        <row r="7">
          <cell r="E7">
            <v>342356.63</v>
          </cell>
        </row>
        <row r="8">
          <cell r="E8">
            <v>342263.21</v>
          </cell>
        </row>
        <row r="9">
          <cell r="E9">
            <v>93.42</v>
          </cell>
        </row>
        <row r="10">
          <cell r="E10">
            <v>24439.1251</v>
          </cell>
        </row>
        <row r="11">
          <cell r="E11">
            <v>18034.56</v>
          </cell>
        </row>
        <row r="12">
          <cell r="E12">
            <v>6404.5651</v>
          </cell>
        </row>
        <row r="13">
          <cell r="E13">
            <v>3235178.3512</v>
          </cell>
        </row>
        <row r="14">
          <cell r="E14">
            <v>2743996.51</v>
          </cell>
        </row>
        <row r="15">
          <cell r="E15">
            <v>491181.8412</v>
          </cell>
        </row>
        <row r="16">
          <cell r="E16">
            <v>7705.9094</v>
          </cell>
        </row>
        <row r="17">
          <cell r="E17">
            <v>357500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020447_1"/>
    </sheetNames>
    <sheetDataSet>
      <sheetData sheetId="0">
        <row r="6">
          <cell r="E6">
            <v>11.7</v>
          </cell>
        </row>
        <row r="7">
          <cell r="E7" t="str">
            <v>  </v>
          </cell>
        </row>
        <row r="8">
          <cell r="E8">
            <v>-10</v>
          </cell>
        </row>
        <row r="9">
          <cell r="E9">
            <v>32.5</v>
          </cell>
        </row>
        <row r="10">
          <cell r="E10">
            <v>38.3</v>
          </cell>
        </row>
        <row r="11">
          <cell r="E11" t="str">
            <v>  </v>
          </cell>
        </row>
        <row r="12">
          <cell r="E12">
            <v>-16.1</v>
          </cell>
        </row>
        <row r="13">
          <cell r="E13">
            <v>12.2</v>
          </cell>
        </row>
        <row r="14">
          <cell r="E14" t="str">
            <v>  </v>
          </cell>
        </row>
        <row r="15">
          <cell r="E15">
            <v>-27</v>
          </cell>
        </row>
        <row r="16">
          <cell r="E16">
            <v>41.9</v>
          </cell>
        </row>
        <row r="17">
          <cell r="E17">
            <v>-0.8</v>
          </cell>
        </row>
        <row r="18">
          <cell r="E18" t="str">
            <v>  </v>
          </cell>
        </row>
        <row r="19">
          <cell r="E19">
            <v>-6.5</v>
          </cell>
        </row>
        <row r="20">
          <cell r="E20">
            <v>40.3</v>
          </cell>
        </row>
        <row r="21">
          <cell r="E21">
            <v>75.4</v>
          </cell>
        </row>
        <row r="22">
          <cell r="E22">
            <v>44.5</v>
          </cell>
        </row>
        <row r="23">
          <cell r="E23">
            <v>80.3</v>
          </cell>
        </row>
        <row r="26">
          <cell r="E26">
            <v>22.3</v>
          </cell>
        </row>
        <row r="27">
          <cell r="E27">
            <v>-6.2</v>
          </cell>
        </row>
        <row r="28">
          <cell r="E28">
            <v>-15.9</v>
          </cell>
        </row>
        <row r="29">
          <cell r="E29">
            <v>25.6</v>
          </cell>
        </row>
        <row r="30">
          <cell r="E30" t="str">
            <v>  </v>
          </cell>
        </row>
        <row r="31">
          <cell r="E31">
            <v>33.9</v>
          </cell>
        </row>
        <row r="32">
          <cell r="E32">
            <v>-55.1</v>
          </cell>
        </row>
        <row r="33">
          <cell r="E33">
            <v>-3.6</v>
          </cell>
        </row>
        <row r="34">
          <cell r="E34">
            <v>-28.2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K6" sqref="K6"/>
    </sheetView>
  </sheetViews>
  <sheetFormatPr defaultColWidth="8.00390625" defaultRowHeight="14.25"/>
  <cols>
    <col min="1" max="1" width="20.875" style="286" bestFit="1" customWidth="1"/>
    <col min="2" max="2" width="8.00390625" style="286" customWidth="1"/>
    <col min="3" max="3" width="13.875" style="286" customWidth="1"/>
    <col min="4" max="4" width="17.625" style="286" customWidth="1"/>
    <col min="5" max="5" width="13.125" style="286" customWidth="1"/>
    <col min="6" max="7" width="8.00390625" style="124" customWidth="1"/>
    <col min="8" max="11" width="7.375" style="124" customWidth="1"/>
    <col min="12" max="16384" width="8.00390625" style="124" customWidth="1"/>
  </cols>
  <sheetData>
    <row r="1" spans="1:5" ht="35.25" customHeight="1">
      <c r="A1" s="364" t="s">
        <v>0</v>
      </c>
      <c r="B1" s="364"/>
      <c r="C1" s="364"/>
      <c r="D1" s="364"/>
      <c r="E1" s="364"/>
    </row>
    <row r="2" spans="1:5" ht="35.25" customHeight="1">
      <c r="A2" s="287"/>
      <c r="B2" s="287"/>
      <c r="C2" s="287"/>
      <c r="D2" s="287"/>
      <c r="E2" s="287"/>
    </row>
    <row r="3" spans="1:5" ht="35.25" customHeight="1">
      <c r="A3" s="288" t="s">
        <v>1</v>
      </c>
      <c r="B3" s="289" t="s">
        <v>2</v>
      </c>
      <c r="C3" s="289" t="s">
        <v>3</v>
      </c>
      <c r="D3" s="289" t="s">
        <v>4</v>
      </c>
      <c r="E3" s="290" t="s">
        <v>5</v>
      </c>
    </row>
    <row r="4" spans="1:5" ht="35.25" customHeight="1">
      <c r="A4" s="288" t="s">
        <v>6</v>
      </c>
      <c r="B4" s="289" t="s">
        <v>7</v>
      </c>
      <c r="C4" s="291" t="s">
        <v>8</v>
      </c>
      <c r="D4" s="292" t="s">
        <v>9</v>
      </c>
      <c r="E4" s="292" t="s">
        <v>9</v>
      </c>
    </row>
    <row r="5" spans="1:5" ht="35.25" customHeight="1">
      <c r="A5" s="288" t="s">
        <v>10</v>
      </c>
      <c r="B5" s="289" t="s">
        <v>7</v>
      </c>
      <c r="C5" s="293" t="s">
        <v>11</v>
      </c>
      <c r="D5" s="294">
        <v>0.075</v>
      </c>
      <c r="E5" s="294">
        <v>0.075</v>
      </c>
    </row>
    <row r="6" spans="1:5" ht="35.25" customHeight="1">
      <c r="A6" s="288" t="s">
        <v>12</v>
      </c>
      <c r="B6" s="289" t="s">
        <v>7</v>
      </c>
      <c r="C6" s="293" t="s">
        <v>11</v>
      </c>
      <c r="D6" s="294">
        <v>0.115</v>
      </c>
      <c r="E6" s="294">
        <v>0.13</v>
      </c>
    </row>
    <row r="7" spans="1:5" ht="35.25" customHeight="1">
      <c r="A7" s="288" t="s">
        <v>13</v>
      </c>
      <c r="B7" s="289" t="s">
        <v>7</v>
      </c>
      <c r="C7" s="293" t="s">
        <v>11</v>
      </c>
      <c r="D7" s="294">
        <v>0.105</v>
      </c>
      <c r="E7" s="294">
        <v>0.115</v>
      </c>
    </row>
    <row r="8" spans="1:5" ht="35.25" customHeight="1">
      <c r="A8" s="288" t="s">
        <v>14</v>
      </c>
      <c r="B8" s="289" t="s">
        <v>7</v>
      </c>
      <c r="C8" s="295" t="s">
        <v>15</v>
      </c>
      <c r="D8" s="296">
        <v>0.15</v>
      </c>
      <c r="E8" s="297" t="s">
        <v>11</v>
      </c>
    </row>
    <row r="9" spans="1:5" ht="35.25" customHeight="1">
      <c r="A9" s="288" t="s">
        <v>16</v>
      </c>
      <c r="B9" s="289" t="s">
        <v>7</v>
      </c>
      <c r="C9" s="298" t="s">
        <v>17</v>
      </c>
      <c r="D9" s="297" t="s">
        <v>18</v>
      </c>
      <c r="E9" s="297" t="s">
        <v>19</v>
      </c>
    </row>
    <row r="10" spans="1:5" ht="35.25" customHeight="1">
      <c r="A10" s="288" t="s">
        <v>20</v>
      </c>
      <c r="B10" s="289" t="s">
        <v>7</v>
      </c>
      <c r="C10" s="299" t="s">
        <v>11</v>
      </c>
      <c r="D10" s="297" t="s">
        <v>21</v>
      </c>
      <c r="E10" s="296">
        <v>0.09</v>
      </c>
    </row>
    <row r="11" spans="1:5" ht="35.25" customHeight="1">
      <c r="A11" s="288" t="s">
        <v>22</v>
      </c>
      <c r="B11" s="289" t="s">
        <v>7</v>
      </c>
      <c r="C11" s="295" t="s">
        <v>23</v>
      </c>
      <c r="D11" s="300" t="s">
        <v>24</v>
      </c>
      <c r="E11" s="300" t="s">
        <v>25</v>
      </c>
    </row>
    <row r="12" spans="1:5" ht="35.25" customHeight="1">
      <c r="A12" s="288" t="s">
        <v>26</v>
      </c>
      <c r="B12" s="289" t="s">
        <v>27</v>
      </c>
      <c r="C12" s="293" t="s">
        <v>28</v>
      </c>
      <c r="D12" s="297" t="s">
        <v>29</v>
      </c>
      <c r="E12" s="297" t="s">
        <v>30</v>
      </c>
    </row>
    <row r="13" spans="1:5" ht="35.25" customHeight="1">
      <c r="A13" s="288" t="s">
        <v>31</v>
      </c>
      <c r="B13" s="289" t="s">
        <v>7</v>
      </c>
      <c r="C13" s="301" t="s">
        <v>32</v>
      </c>
      <c r="D13" s="297" t="s">
        <v>33</v>
      </c>
      <c r="E13" s="297" t="s">
        <v>11</v>
      </c>
    </row>
    <row r="14" spans="1:5" ht="35.25" customHeight="1">
      <c r="A14" s="288" t="s">
        <v>34</v>
      </c>
      <c r="B14" s="289" t="s">
        <v>7</v>
      </c>
      <c r="C14" s="302" t="s">
        <v>35</v>
      </c>
      <c r="D14" s="303" t="s">
        <v>35</v>
      </c>
      <c r="E14" s="303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0" sqref="D10"/>
    </sheetView>
  </sheetViews>
  <sheetFormatPr defaultColWidth="8.00390625" defaultRowHeight="14.25"/>
  <cols>
    <col min="1" max="1" width="24.5039062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91" t="s">
        <v>195</v>
      </c>
      <c r="B1" s="391"/>
      <c r="C1" s="392"/>
      <c r="D1" s="392"/>
    </row>
    <row r="2" spans="1:4" ht="15.75">
      <c r="A2" s="179"/>
      <c r="B2" s="179"/>
      <c r="C2" s="179"/>
      <c r="D2" s="179"/>
    </row>
    <row r="3" spans="1:4" ht="17.25">
      <c r="A3" s="393"/>
      <c r="B3" s="393"/>
      <c r="C3" s="393"/>
      <c r="D3" s="180"/>
    </row>
    <row r="4" spans="1:4" ht="24" customHeight="1">
      <c r="A4" s="181" t="s">
        <v>76</v>
      </c>
      <c r="B4" s="181" t="s">
        <v>137</v>
      </c>
      <c r="C4" s="170" t="s">
        <v>196</v>
      </c>
      <c r="D4" s="171" t="s">
        <v>197</v>
      </c>
    </row>
    <row r="5" spans="1:4" ht="24.75" customHeight="1">
      <c r="A5" s="182" t="s">
        <v>198</v>
      </c>
      <c r="B5" s="183" t="s">
        <v>41</v>
      </c>
      <c r="C5" s="184">
        <f>'[5]Sheet1'!B21/10000</f>
        <v>1042.5069316482097</v>
      </c>
      <c r="D5" s="185">
        <f>ROUND('[5]Sheet1'!D21,1)</f>
        <v>9.2</v>
      </c>
    </row>
    <row r="6" spans="1:4" ht="24.75" customHeight="1">
      <c r="A6" s="186" t="s">
        <v>199</v>
      </c>
      <c r="B6" s="187" t="s">
        <v>41</v>
      </c>
      <c r="C6" s="188"/>
      <c r="D6" s="189"/>
    </row>
    <row r="7" spans="1:4" ht="24.75" customHeight="1">
      <c r="A7" s="190" t="s">
        <v>200</v>
      </c>
      <c r="B7" s="187" t="s">
        <v>41</v>
      </c>
      <c r="C7" s="188">
        <f>'[5]Sheet1'!B23/10000</f>
        <v>897.2914747299945</v>
      </c>
      <c r="D7" s="189">
        <f>ROUND('[5]Sheet1'!D23,1)</f>
        <v>9</v>
      </c>
    </row>
    <row r="8" spans="1:4" ht="24.75" customHeight="1">
      <c r="A8" s="190" t="s">
        <v>201</v>
      </c>
      <c r="B8" s="187" t="s">
        <v>41</v>
      </c>
      <c r="C8" s="188">
        <f>'[5]Sheet1'!B24/10000</f>
        <v>145.21545691821518</v>
      </c>
      <c r="D8" s="189">
        <f>ROUND('[5]Sheet1'!D24,1)</f>
        <v>10.3</v>
      </c>
    </row>
    <row r="9" spans="1:4" ht="24.75" customHeight="1">
      <c r="A9" s="186" t="s">
        <v>202</v>
      </c>
      <c r="B9" s="187" t="s">
        <v>41</v>
      </c>
      <c r="C9" s="188"/>
      <c r="D9" s="189"/>
    </row>
    <row r="10" spans="1:4" ht="24.75" customHeight="1">
      <c r="A10" s="190" t="s">
        <v>203</v>
      </c>
      <c r="B10" s="187" t="s">
        <v>41</v>
      </c>
      <c r="C10" s="188">
        <f>'[5]Sheet1'!B26/10000</f>
        <v>893.2775270026259</v>
      </c>
      <c r="D10" s="189">
        <f>ROUND('[5]Sheet1'!D26,1)</f>
        <v>9.1</v>
      </c>
    </row>
    <row r="11" spans="1:4" ht="24.75" customHeight="1">
      <c r="A11" s="190" t="s">
        <v>204</v>
      </c>
      <c r="B11" s="187" t="s">
        <v>41</v>
      </c>
      <c r="C11" s="188">
        <f>'[5]Sheet1'!B27/10000</f>
        <v>149.22940464558377</v>
      </c>
      <c r="D11" s="189">
        <f>ROUND('[5]Sheet1'!D27,1)</f>
        <v>9.8</v>
      </c>
    </row>
    <row r="12" spans="1:4" ht="24.75" customHeight="1">
      <c r="A12" s="191"/>
      <c r="B12" s="187"/>
      <c r="C12" s="192"/>
      <c r="D12" s="193"/>
    </row>
    <row r="13" spans="1:5" ht="24.75" customHeight="1">
      <c r="A13" s="191" t="s">
        <v>205</v>
      </c>
      <c r="B13" s="187"/>
      <c r="C13" s="194"/>
      <c r="D13" s="195"/>
      <c r="E13" s="9"/>
    </row>
    <row r="14" spans="1:4" ht="24.75" customHeight="1">
      <c r="A14" s="116" t="s">
        <v>206</v>
      </c>
      <c r="B14" s="196" t="s">
        <v>207</v>
      </c>
      <c r="C14" s="197"/>
      <c r="D14" s="118"/>
    </row>
    <row r="15" spans="1:4" ht="24.75" customHeight="1">
      <c r="A15" s="116" t="s">
        <v>208</v>
      </c>
      <c r="B15" s="196" t="s">
        <v>207</v>
      </c>
      <c r="C15" s="197"/>
      <c r="D15" s="118"/>
    </row>
    <row r="16" spans="1:4" ht="24.75" customHeight="1">
      <c r="A16" s="116" t="s">
        <v>209</v>
      </c>
      <c r="B16" s="187" t="s">
        <v>41</v>
      </c>
      <c r="C16" s="197"/>
      <c r="D16" s="118"/>
    </row>
    <row r="17" spans="1:4" ht="24.75" customHeight="1">
      <c r="A17" s="198" t="s">
        <v>210</v>
      </c>
      <c r="B17" s="199" t="s">
        <v>211</v>
      </c>
      <c r="C17" s="200"/>
      <c r="D17" s="121"/>
    </row>
    <row r="18" spans="1:4" ht="17.25">
      <c r="A18" s="166" t="s">
        <v>212</v>
      </c>
      <c r="B18" s="166"/>
      <c r="C18" s="201"/>
      <c r="D18" s="201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4" sqref="A14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94" t="s">
        <v>213</v>
      </c>
      <c r="B1" s="394"/>
      <c r="C1" s="394"/>
    </row>
    <row r="2" spans="1:3" ht="6.75" customHeight="1">
      <c r="A2" s="167"/>
      <c r="B2" s="167"/>
      <c r="C2" s="167"/>
    </row>
    <row r="3" spans="1:3" ht="15.75" customHeight="1">
      <c r="A3" s="168"/>
      <c r="B3" s="395"/>
      <c r="C3" s="395"/>
    </row>
    <row r="4" spans="1:3" ht="32.25" customHeight="1">
      <c r="A4" s="169" t="s">
        <v>76</v>
      </c>
      <c r="B4" s="170" t="s">
        <v>214</v>
      </c>
      <c r="C4" s="171" t="s">
        <v>122</v>
      </c>
    </row>
    <row r="5" spans="1:3" ht="17.25">
      <c r="A5" s="172" t="s">
        <v>215</v>
      </c>
      <c r="B5" s="173">
        <f>'[5]Sheet1'!$B31/10000</f>
        <v>241.54563</v>
      </c>
      <c r="C5" s="174">
        <f>ROUND('[5]Sheet1'!$C$31,1)</f>
        <v>6.2</v>
      </c>
    </row>
    <row r="6" spans="1:3" ht="21" customHeight="1">
      <c r="A6" s="172" t="s">
        <v>216</v>
      </c>
      <c r="B6" s="173">
        <f>'[5]Sheet1'!$B33/10000</f>
        <v>29.887109999999996</v>
      </c>
      <c r="C6" s="175">
        <f>ROUND('[5]Sheet1'!$C33,1)</f>
        <v>9.1</v>
      </c>
    </row>
    <row r="7" spans="1:3" ht="21" customHeight="1">
      <c r="A7" s="172" t="s">
        <v>217</v>
      </c>
      <c r="B7" s="173">
        <f>'[5]Sheet1'!$B34/10000</f>
        <v>1.7356900000000002</v>
      </c>
      <c r="C7" s="175">
        <f>ROUND('[5]Sheet1'!$C34,1)</f>
        <v>16</v>
      </c>
    </row>
    <row r="8" spans="1:3" ht="21" customHeight="1">
      <c r="A8" s="172" t="s">
        <v>218</v>
      </c>
      <c r="B8" s="173">
        <f>'[5]Sheet1'!$B35/10000</f>
        <v>5.62976</v>
      </c>
      <c r="C8" s="175">
        <f>ROUND('[5]Sheet1'!$C35,1)</f>
        <v>5.5</v>
      </c>
    </row>
    <row r="9" spans="1:3" ht="21" customHeight="1">
      <c r="A9" s="172" t="s">
        <v>219</v>
      </c>
      <c r="B9" s="173">
        <f>'[5]Sheet1'!$B36/10000</f>
        <v>25.09542</v>
      </c>
      <c r="C9" s="175">
        <f>ROUND('[5]Sheet1'!$C36,1)</f>
        <v>2.4</v>
      </c>
    </row>
    <row r="10" spans="1:3" ht="21" customHeight="1">
      <c r="A10" s="172" t="s">
        <v>220</v>
      </c>
      <c r="B10" s="173">
        <f>'[5]Sheet1'!$B37/10000</f>
        <v>0.969</v>
      </c>
      <c r="C10" s="175">
        <f>ROUND('[5]Sheet1'!$C37,1)</f>
        <v>10.2</v>
      </c>
    </row>
    <row r="11" spans="1:3" ht="21" customHeight="1">
      <c r="A11" s="172" t="s">
        <v>221</v>
      </c>
      <c r="B11" s="173">
        <f>'[5]Sheet1'!$B38/10000</f>
        <v>4.3951400000000005</v>
      </c>
      <c r="C11" s="175">
        <f>ROUND('[5]Sheet1'!$C38,1)</f>
        <v>14.8</v>
      </c>
    </row>
    <row r="12" spans="1:3" ht="21" customHeight="1">
      <c r="A12" s="172" t="s">
        <v>222</v>
      </c>
      <c r="B12" s="173">
        <f>'[5]Sheet1'!$B39/10000</f>
        <v>10.7435</v>
      </c>
      <c r="C12" s="175">
        <f>ROUND('[5]Sheet1'!$C39,1)</f>
        <v>16.3</v>
      </c>
    </row>
    <row r="13" spans="1:3" ht="21" customHeight="1">
      <c r="A13" s="172" t="s">
        <v>223</v>
      </c>
      <c r="B13" s="173">
        <f>'[5]Sheet1'!$B40/10000</f>
        <v>3.38599</v>
      </c>
      <c r="C13" s="175">
        <f>ROUND('[5]Sheet1'!$C40,1)</f>
        <v>-11.4</v>
      </c>
    </row>
    <row r="14" spans="1:3" ht="21" customHeight="1">
      <c r="A14" s="172" t="s">
        <v>224</v>
      </c>
      <c r="B14" s="173">
        <f>'[5]Sheet1'!$B41/10000</f>
        <v>0.5617</v>
      </c>
      <c r="C14" s="175">
        <f>ROUND('[5]Sheet1'!$C41,1)</f>
        <v>4.2</v>
      </c>
    </row>
    <row r="15" spans="1:3" ht="21" customHeight="1">
      <c r="A15" s="172" t="s">
        <v>225</v>
      </c>
      <c r="B15" s="173">
        <f>'[5]Sheet1'!$B42/10000</f>
        <v>0.0468</v>
      </c>
      <c r="C15" s="175">
        <f>ROUND('[5]Sheet1'!$C42,1)</f>
        <v>6.4</v>
      </c>
    </row>
    <row r="16" spans="1:3" ht="21" customHeight="1">
      <c r="A16" s="172" t="s">
        <v>226</v>
      </c>
      <c r="B16" s="173">
        <f>'[5]Sheet1'!$B43/10000</f>
        <v>0.04711</v>
      </c>
      <c r="C16" s="175">
        <f>ROUND('[5]Sheet1'!$C43,1)</f>
        <v>56.5</v>
      </c>
    </row>
    <row r="17" spans="1:3" ht="21" customHeight="1">
      <c r="A17" s="172" t="s">
        <v>227</v>
      </c>
      <c r="B17" s="173">
        <f>'[5]Sheet1'!$B44/10000</f>
        <v>12.736239999999999</v>
      </c>
      <c r="C17" s="175">
        <f>ROUND('[5]Sheet1'!$C44,1)</f>
        <v>4.6</v>
      </c>
    </row>
    <row r="18" spans="1:3" ht="21" customHeight="1">
      <c r="A18" s="172" t="s">
        <v>228</v>
      </c>
      <c r="B18" s="173">
        <f>'[5]Sheet1'!$B45/10000</f>
        <v>9.25955</v>
      </c>
      <c r="C18" s="175">
        <f>ROUND('[5]Sheet1'!$C45,1)</f>
        <v>3.2</v>
      </c>
    </row>
    <row r="19" spans="1:3" ht="21" customHeight="1">
      <c r="A19" s="172" t="s">
        <v>229</v>
      </c>
      <c r="B19" s="173">
        <f>'[5]Sheet1'!$B46/10000</f>
        <v>2.77979</v>
      </c>
      <c r="C19" s="175">
        <f>ROUND('[5]Sheet1'!$C46,1)</f>
        <v>21.1</v>
      </c>
    </row>
    <row r="20" spans="1:3" ht="21" customHeight="1">
      <c r="A20" s="172" t="s">
        <v>230</v>
      </c>
      <c r="B20" s="173">
        <f>'[5]Sheet1'!$B47/10000</f>
        <v>0.1504</v>
      </c>
      <c r="C20" s="175">
        <f>ROUND('[5]Sheet1'!$C47,1)</f>
        <v>3.5</v>
      </c>
    </row>
    <row r="21" spans="1:3" ht="21" customHeight="1">
      <c r="A21" s="172" t="s">
        <v>231</v>
      </c>
      <c r="B21" s="173">
        <f>'[5]Sheet1'!$B48/10000</f>
        <v>4.025869999999999</v>
      </c>
      <c r="C21" s="175">
        <f>ROUND('[5]Sheet1'!$C48,1)</f>
        <v>2.9</v>
      </c>
    </row>
    <row r="22" spans="1:3" ht="21" customHeight="1">
      <c r="A22" s="172" t="s">
        <v>232</v>
      </c>
      <c r="B22" s="173">
        <f>'[5]Sheet1'!$B49/10000</f>
        <v>2.22854</v>
      </c>
      <c r="C22" s="175">
        <f>ROUND('[5]Sheet1'!$C49,1)</f>
        <v>13.9</v>
      </c>
    </row>
    <row r="23" spans="1:3" ht="21" customHeight="1">
      <c r="A23" s="172" t="s">
        <v>233</v>
      </c>
      <c r="B23" s="173">
        <f>'[5]Sheet1'!$B50/10000</f>
        <v>53.1199</v>
      </c>
      <c r="C23" s="175">
        <f>ROUND('[5]Sheet1'!$C50,1)</f>
        <v>11.7</v>
      </c>
    </row>
    <row r="24" spans="1:3" ht="21" customHeight="1">
      <c r="A24" s="172" t="s">
        <v>234</v>
      </c>
      <c r="B24" s="173">
        <f>'[5]Sheet1'!$B51/10000</f>
        <v>6.28916</v>
      </c>
      <c r="C24" s="175">
        <f>ROUND('[5]Sheet1'!$C51,1)</f>
        <v>7</v>
      </c>
    </row>
    <row r="25" spans="1:3" ht="21" customHeight="1">
      <c r="A25" s="172" t="s">
        <v>235</v>
      </c>
      <c r="B25" s="173">
        <f>'[5]Sheet1'!$B52/10000</f>
        <v>5.10358</v>
      </c>
      <c r="C25" s="175">
        <f>ROUND('[5]Sheet1'!$C52,1)</f>
        <v>14.1</v>
      </c>
    </row>
    <row r="26" spans="1:3" ht="21" customHeight="1">
      <c r="A26" s="172" t="s">
        <v>236</v>
      </c>
      <c r="B26" s="173">
        <f>'[5]Sheet1'!$B53/10000</f>
        <v>55.259640000000005</v>
      </c>
      <c r="C26" s="175">
        <f>ROUND('[5]Sheet1'!$C53,1)</f>
        <v>0</v>
      </c>
    </row>
    <row r="27" spans="1:3" ht="21" customHeight="1">
      <c r="A27" s="172" t="s">
        <v>237</v>
      </c>
      <c r="B27" s="173">
        <f>'[5]Sheet1'!$B54/10000</f>
        <v>2.7393</v>
      </c>
      <c r="C27" s="175">
        <f>ROUND('[5]Sheet1'!$C54,1)</f>
        <v>12.2</v>
      </c>
    </row>
    <row r="28" spans="1:3" ht="21" customHeight="1">
      <c r="A28" s="176" t="s">
        <v>238</v>
      </c>
      <c r="B28" s="177">
        <f>'[5]Sheet1'!$B55/10000</f>
        <v>5.35644</v>
      </c>
      <c r="C28" s="178">
        <f>ROUND('[5]Sheet1'!$C55,1)</f>
        <v>0.1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9" sqref="G9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123" bestFit="1" customWidth="1"/>
  </cols>
  <sheetData>
    <row r="1" spans="1:5" ht="24.75">
      <c r="A1" s="389" t="s">
        <v>239</v>
      </c>
      <c r="B1" s="389"/>
      <c r="C1" s="389"/>
      <c r="D1" s="153"/>
      <c r="E1" s="153"/>
    </row>
    <row r="2" spans="1:5" ht="11.25" customHeight="1">
      <c r="A2" s="105"/>
      <c r="B2" s="105"/>
      <c r="C2" s="105"/>
      <c r="D2" s="105"/>
      <c r="E2" s="154"/>
    </row>
    <row r="3" spans="1:5" ht="27.75" customHeight="1">
      <c r="A3" s="126"/>
      <c r="B3" s="396"/>
      <c r="C3" s="396"/>
      <c r="E3"/>
    </row>
    <row r="4" spans="1:5" ht="32.25" customHeight="1">
      <c r="A4" s="128" t="s">
        <v>186</v>
      </c>
      <c r="B4" s="128" t="s">
        <v>214</v>
      </c>
      <c r="C4" s="129" t="s">
        <v>122</v>
      </c>
      <c r="E4"/>
    </row>
    <row r="5" spans="1:3" s="104" customFormat="1" ht="22.5" customHeight="1">
      <c r="A5" s="155" t="s">
        <v>62</v>
      </c>
      <c r="B5" s="156">
        <f>'[10]4902oyyp_20181112955017220'!$G$7/10000</f>
        <v>177.34003737</v>
      </c>
      <c r="C5" s="157">
        <f>'[10]4902oyyp_20181112955017220'!$H$7</f>
        <v>32.6356</v>
      </c>
    </row>
    <row r="6" spans="1:4" s="104" customFormat="1" ht="22.5" customHeight="1">
      <c r="A6" s="158" t="s">
        <v>240</v>
      </c>
      <c r="B6" s="159">
        <f>'[10]4902oyyp_20181112955017220'!$M$7/10000</f>
        <v>89.17504013</v>
      </c>
      <c r="C6" s="162">
        <f>'[10]4902oyyp_20181112955017220'!$N$7</f>
        <v>-13.6542</v>
      </c>
      <c r="D6" s="115"/>
    </row>
    <row r="7" spans="1:3" s="104" customFormat="1" ht="22.5" customHeight="1">
      <c r="A7" s="158" t="s">
        <v>241</v>
      </c>
      <c r="B7" s="159">
        <f>'[10]4902oyyp_20181112955017220'!$S$7/10000</f>
        <v>88.16499723999999</v>
      </c>
      <c r="C7" s="160">
        <f>'[10]4902oyyp_20181112955017220'!$T$7</f>
        <v>189.7489</v>
      </c>
    </row>
    <row r="8" spans="1:3" s="104" customFormat="1" ht="22.5" customHeight="1">
      <c r="A8" s="158" t="s">
        <v>242</v>
      </c>
      <c r="B8" s="159"/>
      <c r="C8" s="161"/>
    </row>
    <row r="9" spans="1:3" s="104" customFormat="1" ht="22.5" customHeight="1">
      <c r="A9" s="158" t="s">
        <v>243</v>
      </c>
      <c r="B9" s="159">
        <f>'[11]4902oyyp_20181112100127503'!G8/10000</f>
        <v>170.70535997</v>
      </c>
      <c r="C9" s="160">
        <f>'[11]4902oyyp_20181112100127503'!H8</f>
        <v>29.9257</v>
      </c>
    </row>
    <row r="10" spans="1:3" s="104" customFormat="1" ht="22.5" customHeight="1">
      <c r="A10" s="158" t="s">
        <v>244</v>
      </c>
      <c r="B10" s="159">
        <f>'[11]4902oyyp_20181112100127503'!G9/10000</f>
        <v>0.26508114</v>
      </c>
      <c r="C10" s="160">
        <f>'[11]4902oyyp_20181112100127503'!H9</f>
        <v>15.8393</v>
      </c>
    </row>
    <row r="11" spans="1:3" s="104" customFormat="1" ht="22.5" customHeight="1">
      <c r="A11" s="158" t="s">
        <v>245</v>
      </c>
      <c r="B11" s="159">
        <f>'[11]4902oyyp_20181112100127503'!G10/10000</f>
        <v>5.11706829</v>
      </c>
      <c r="C11" s="160">
        <f>'[11]4902oyyp_20181112100127503'!H10</f>
        <v>465.2664</v>
      </c>
    </row>
    <row r="12" spans="1:3" s="104" customFormat="1" ht="22.5" customHeight="1">
      <c r="A12" s="158" t="s">
        <v>246</v>
      </c>
      <c r="B12" s="159">
        <f>'[11]4902oyyp_20181112100127503'!G11/10000</f>
        <v>0.9761906699999999</v>
      </c>
      <c r="C12" s="162">
        <f>'[11]4902oyyp_20181112100127503'!H11</f>
        <v>-17.5347</v>
      </c>
    </row>
    <row r="13" spans="1:3" s="104" customFormat="1" ht="22.5" customHeight="1">
      <c r="A13" s="158" t="s">
        <v>247</v>
      </c>
      <c r="B13" s="163"/>
      <c r="C13" s="161"/>
    </row>
    <row r="14" spans="1:6" ht="22.5" customHeight="1">
      <c r="A14" s="158" t="s">
        <v>248</v>
      </c>
      <c r="B14" s="163">
        <f>'[10]4902oyyp_20181112955017220'!G8/10000</f>
        <v>165.72377489</v>
      </c>
      <c r="C14" s="161">
        <f>'[10]4902oyyp_20181112955017220'!H8</f>
        <v>31.2117</v>
      </c>
      <c r="D14" s="164"/>
      <c r="E14" s="104"/>
      <c r="F14" s="104"/>
    </row>
    <row r="15" spans="1:6" ht="22.5" customHeight="1">
      <c r="A15" s="158" t="s">
        <v>249</v>
      </c>
      <c r="B15" s="163">
        <f>'[10]4902oyyp_20181112955017220'!G9/10000</f>
        <v>0.42932231000000004</v>
      </c>
      <c r="C15" s="161">
        <f>'[10]4902oyyp_20181112955017220'!H9</f>
        <v>73.1167</v>
      </c>
      <c r="E15" s="104"/>
      <c r="F15" s="104"/>
    </row>
    <row r="16" spans="1:6" ht="22.5" customHeight="1">
      <c r="A16" s="158" t="s">
        <v>250</v>
      </c>
      <c r="B16" s="163">
        <f>'[10]4902oyyp_20181112955017220'!G10/10000</f>
        <v>0.7560539700000001</v>
      </c>
      <c r="C16" s="161">
        <f>'[10]4902oyyp_20181112955017220'!H10</f>
        <v>-78.2906</v>
      </c>
      <c r="E16" s="104"/>
      <c r="F16" s="104"/>
    </row>
    <row r="17" spans="1:6" ht="22.5" customHeight="1">
      <c r="A17" s="158" t="s">
        <v>251</v>
      </c>
      <c r="B17" s="163">
        <f>'[10]4902oyyp_20181112955017220'!G11/10000</f>
        <v>3.86175268</v>
      </c>
      <c r="C17" s="161">
        <f>'[10]4902oyyp_20181112955017220'!H11</f>
        <v>111153.4731</v>
      </c>
      <c r="E17" s="104"/>
      <c r="F17" s="104"/>
    </row>
    <row r="18" spans="1:6" ht="22.5" customHeight="1">
      <c r="A18" s="158" t="s">
        <v>252</v>
      </c>
      <c r="B18" s="163">
        <f>'[10]4902oyyp_20181112955017220'!G12/10000</f>
        <v>6.52070478</v>
      </c>
      <c r="C18" s="161">
        <f>'[10]4902oyyp_20181112955017220'!H12</f>
        <v>77.8366</v>
      </c>
      <c r="E18" s="104"/>
      <c r="F18" s="104"/>
    </row>
    <row r="19" spans="1:5" ht="22.5" customHeight="1">
      <c r="A19" s="165" t="s">
        <v>253</v>
      </c>
      <c r="B19" s="163">
        <f>'[10]4902oyyp_20181112955017220'!$G$14/10000</f>
        <v>0.00092874</v>
      </c>
      <c r="C19" s="161">
        <f>'[10]4902oyyp_20181112955017220'!$H$14</f>
        <v>-33.1669</v>
      </c>
      <c r="E19" s="104"/>
    </row>
    <row r="20" spans="1:5" ht="17.25">
      <c r="A20" s="166" t="s">
        <v>254</v>
      </c>
      <c r="B20" s="126"/>
      <c r="C20" s="126"/>
      <c r="E20"/>
    </row>
    <row r="21" ht="15.7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G10" sqref="G10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123" customWidth="1"/>
    <col min="4" max="4" width="13.00390625" style="0" bestFit="1" customWidth="1"/>
    <col min="5" max="5" width="17.25390625" style="0" bestFit="1" customWidth="1"/>
  </cols>
  <sheetData>
    <row r="1" spans="1:4" ht="24.75">
      <c r="A1" s="389" t="s">
        <v>255</v>
      </c>
      <c r="B1" s="389"/>
      <c r="C1" s="389"/>
      <c r="D1" s="389"/>
    </row>
    <row r="2" spans="1:4" ht="15.75">
      <c r="A2" s="124"/>
      <c r="B2" s="124"/>
      <c r="C2" s="124"/>
      <c r="D2" s="125"/>
    </row>
    <row r="3" spans="1:4" ht="17.25">
      <c r="A3" s="126"/>
      <c r="B3" s="126"/>
      <c r="C3" s="126"/>
      <c r="D3" s="127" t="s">
        <v>256</v>
      </c>
    </row>
    <row r="4" spans="1:4" ht="26.25" customHeight="1">
      <c r="A4" s="128" t="s">
        <v>257</v>
      </c>
      <c r="B4" s="128" t="s">
        <v>425</v>
      </c>
      <c r="C4" s="128" t="s">
        <v>426</v>
      </c>
      <c r="D4" s="129" t="s">
        <v>197</v>
      </c>
    </row>
    <row r="5" spans="1:6" s="1" customFormat="1" ht="26.25" customHeight="1">
      <c r="A5" s="130" t="s">
        <v>258</v>
      </c>
      <c r="B5" s="131">
        <f>'[1]Sheet2'!B6/10000</f>
        <v>21.6103</v>
      </c>
      <c r="C5" s="132">
        <f>'[1]Sheet2'!C6/10000</f>
        <v>280.3494</v>
      </c>
      <c r="D5" s="133">
        <f>ROUND('[1]Sheet2'!$E6,1)</f>
        <v>6.9</v>
      </c>
      <c r="E5" s="134"/>
      <c r="F5" s="134"/>
    </row>
    <row r="6" spans="1:6" ht="26.25" customHeight="1">
      <c r="A6" s="135" t="s">
        <v>259</v>
      </c>
      <c r="B6" s="136">
        <f>'[1]Sheet2'!B7/10000</f>
        <v>24.4936</v>
      </c>
      <c r="C6" s="137">
        <f>'[1]Sheet2'!C7/10000</f>
        <v>239.4219</v>
      </c>
      <c r="D6" s="138">
        <f>ROUND('[1]Sheet2'!$E7,1)</f>
        <v>22.8</v>
      </c>
      <c r="E6" s="134">
        <f>C6/C5*100</f>
        <v>85.40125286517467</v>
      </c>
      <c r="F6" s="134"/>
    </row>
    <row r="7" spans="1:6" ht="26.25" customHeight="1">
      <c r="A7" s="135" t="s">
        <v>260</v>
      </c>
      <c r="B7" s="136">
        <f>'[1]Sheet2'!B8/10000</f>
        <v>-2.8833</v>
      </c>
      <c r="C7" s="137">
        <f>'[1]Sheet2'!C8/10000</f>
        <v>40.9275</v>
      </c>
      <c r="D7" s="138">
        <f>ROUND('[1]Sheet2'!$E8,1)</f>
        <v>-39.1</v>
      </c>
      <c r="E7" s="134"/>
      <c r="F7" s="134"/>
    </row>
    <row r="8" spans="1:6" ht="26.25" customHeight="1">
      <c r="A8" s="135" t="s">
        <v>261</v>
      </c>
      <c r="B8" s="136">
        <f>'[1]Sheet2'!B9/10000</f>
        <v>4.9504</v>
      </c>
      <c r="C8" s="137">
        <f>'[1]Sheet2'!C9/10000</f>
        <v>117.5503</v>
      </c>
      <c r="D8" s="138">
        <f>ROUND('[1]Sheet2'!$E9,1)</f>
        <v>-10.2</v>
      </c>
      <c r="E8" s="134"/>
      <c r="F8" s="134"/>
    </row>
    <row r="9" spans="1:6" ht="26.25" customHeight="1">
      <c r="A9" s="135" t="s">
        <v>259</v>
      </c>
      <c r="B9" s="136">
        <f>'[1]Sheet2'!B10/10000</f>
        <v>7.9769</v>
      </c>
      <c r="C9" s="137">
        <f>'[1]Sheet2'!C10/10000</f>
        <v>77.9817</v>
      </c>
      <c r="D9" s="138">
        <f>ROUND('[1]Sheet2'!$E10,1)</f>
        <v>20.4</v>
      </c>
      <c r="E9" s="134"/>
      <c r="F9" s="134"/>
    </row>
    <row r="10" spans="1:6" ht="26.25" customHeight="1">
      <c r="A10" s="139" t="s">
        <v>262</v>
      </c>
      <c r="B10" s="136">
        <f>'[1]Sheet2'!B11/10000</f>
        <v>14.7352</v>
      </c>
      <c r="C10" s="137">
        <f>'[1]Sheet2'!C11/10000</f>
        <v>145.8416</v>
      </c>
      <c r="D10" s="138">
        <f>ROUND('[1]Sheet2'!$E11,1)</f>
        <v>23.5</v>
      </c>
      <c r="E10" s="134"/>
      <c r="F10" s="134"/>
    </row>
    <row r="11" spans="1:6" s="1" customFormat="1" ht="26.25" customHeight="1">
      <c r="A11" s="140" t="s">
        <v>263</v>
      </c>
      <c r="B11" s="141">
        <f>'[1]Sheet2'!B12/10000</f>
        <v>16.8601</v>
      </c>
      <c r="C11" s="142">
        <f>'[1]Sheet2'!C12/10000</f>
        <v>418.2905</v>
      </c>
      <c r="D11" s="143">
        <f>ROUND('[1]Sheet2'!$E12,1)</f>
        <v>8.9</v>
      </c>
      <c r="E11" s="134"/>
      <c r="F11" s="134"/>
    </row>
    <row r="12" spans="1:4" ht="26.25" customHeight="1">
      <c r="A12" s="128" t="s">
        <v>264</v>
      </c>
      <c r="B12" s="144" t="s">
        <v>265</v>
      </c>
      <c r="C12" s="145" t="s">
        <v>266</v>
      </c>
      <c r="D12" s="146" t="s">
        <v>267</v>
      </c>
    </row>
    <row r="13" spans="1:4" ht="26.25" customHeight="1">
      <c r="A13" s="147" t="s">
        <v>268</v>
      </c>
      <c r="B13" s="148">
        <f>'[3]Sheet1'!C6/10000</f>
        <v>2716.7451419732</v>
      </c>
      <c r="C13" s="149">
        <f>'[3]Sheet1'!D6/10000</f>
        <v>2600.1664502949</v>
      </c>
      <c r="D13" s="150">
        <f>ROUND('[3]Sheet1'!F6,1)</f>
        <v>4.1</v>
      </c>
    </row>
    <row r="14" spans="1:4" ht="26.25" customHeight="1">
      <c r="A14" s="135" t="s">
        <v>269</v>
      </c>
      <c r="B14" s="136">
        <f>'[3]Sheet1'!C7/10000</f>
        <v>1515.5538448739</v>
      </c>
      <c r="C14" s="137">
        <f>'[3]Sheet1'!D7/10000</f>
        <v>1440.9207269038</v>
      </c>
      <c r="D14" s="138">
        <f>ROUND('[3]Sheet1'!F7,1)</f>
        <v>7.2</v>
      </c>
    </row>
    <row r="15" spans="1:4" ht="26.25" customHeight="1">
      <c r="A15" s="135" t="s">
        <v>270</v>
      </c>
      <c r="B15" s="136">
        <f>'[3]Sheet1'!C8/10000</f>
        <v>604.853310378</v>
      </c>
      <c r="C15" s="137">
        <f>'[3]Sheet1'!D8/10000</f>
        <v>661.2433098492</v>
      </c>
      <c r="D15" s="138">
        <f>ROUND('[3]Sheet1'!F8,1)</f>
        <v>-13</v>
      </c>
    </row>
    <row r="16" spans="1:4" ht="26.25" customHeight="1">
      <c r="A16" s="135" t="s">
        <v>271</v>
      </c>
      <c r="B16" s="136">
        <f>'[3]Sheet1'!C9/10000</f>
        <v>593.5867270722</v>
      </c>
      <c r="C16" s="137">
        <f>'[3]Sheet1'!D9/10000</f>
        <v>493.42561840220003</v>
      </c>
      <c r="D16" s="138">
        <f>ROUND('[3]Sheet1'!F9,1)</f>
        <v>19.3</v>
      </c>
    </row>
    <row r="17" spans="1:4" ht="26.25" customHeight="1">
      <c r="A17" s="135" t="s">
        <v>272</v>
      </c>
      <c r="B17" s="136">
        <f>'[3]Sheet1'!C10/10000</f>
        <v>2.0315239971</v>
      </c>
      <c r="C17" s="137">
        <f>'[3]Sheet1'!D10/10000</f>
        <v>3.7877670791999996</v>
      </c>
      <c r="D17" s="138">
        <f>ROUND('[3]Sheet1'!F10,1)</f>
        <v>-40.3</v>
      </c>
    </row>
    <row r="18" spans="1:5" ht="26.25" customHeight="1">
      <c r="A18" s="130" t="s">
        <v>273</v>
      </c>
      <c r="B18" s="148">
        <f>'[3]Sheet1'!C11/10000</f>
        <v>1610.2272078669</v>
      </c>
      <c r="C18" s="149">
        <f>'[3]Sheet1'!D11/10000</f>
        <v>1318.2636928703</v>
      </c>
      <c r="D18" s="150">
        <f>ROUND('[3]Sheet1'!F11,1)</f>
        <v>23.6</v>
      </c>
      <c r="E18" s="442">
        <f>B18-C18</f>
        <v>291.9635149966</v>
      </c>
    </row>
    <row r="19" spans="1:4" ht="26.25" customHeight="1">
      <c r="A19" s="135" t="s">
        <v>274</v>
      </c>
      <c r="B19" s="136">
        <f>'[3]Sheet1'!C12/10000</f>
        <v>376.3153922405</v>
      </c>
      <c r="C19" s="137">
        <f>'[3]Sheet1'!D12/10000</f>
        <v>354.07486268869997</v>
      </c>
      <c r="D19" s="138">
        <f>ROUND('[3]Sheet1'!F12,1)</f>
        <v>6.6</v>
      </c>
    </row>
    <row r="20" spans="1:4" ht="26.25" customHeight="1">
      <c r="A20" s="151" t="s">
        <v>275</v>
      </c>
      <c r="B20" s="141">
        <f>'[3]Sheet1'!C13/10000</f>
        <v>1222.9580631085</v>
      </c>
      <c r="C20" s="142">
        <f>'[3]Sheet1'!D13/10000</f>
        <v>951.8766998441001</v>
      </c>
      <c r="D20" s="143">
        <f>ROUND('[3]Sheet1'!F13,1)</f>
        <v>29.5</v>
      </c>
    </row>
    <row r="21" spans="1:4" ht="17.25">
      <c r="A21" s="122" t="s">
        <v>276</v>
      </c>
      <c r="B21" s="126"/>
      <c r="C21" s="126"/>
      <c r="D21" s="152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9" sqref="J9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9" bestFit="1" customWidth="1"/>
  </cols>
  <sheetData>
    <row r="1" spans="1:4" ht="24.75">
      <c r="A1" s="389" t="s">
        <v>277</v>
      </c>
      <c r="B1" s="389"/>
      <c r="C1" s="389"/>
      <c r="D1" s="389"/>
    </row>
    <row r="3" spans="1:4" ht="17.25">
      <c r="A3" s="106"/>
      <c r="B3" s="397" t="s">
        <v>278</v>
      </c>
      <c r="C3" s="397"/>
      <c r="D3" s="397"/>
    </row>
    <row r="4" spans="1:5" s="103" customFormat="1" ht="35.25">
      <c r="A4" s="107" t="s">
        <v>279</v>
      </c>
      <c r="B4" s="108" t="s">
        <v>280</v>
      </c>
      <c r="C4" s="109" t="s">
        <v>281</v>
      </c>
      <c r="D4" s="110" t="s">
        <v>282</v>
      </c>
      <c r="E4" s="111"/>
    </row>
    <row r="5" spans="1:6" s="104" customFormat="1" ht="26.25" customHeight="1">
      <c r="A5" s="112" t="s">
        <v>283</v>
      </c>
      <c r="B5" s="113">
        <f>'[6]Sheet1'!C11</f>
        <v>100.16800356</v>
      </c>
      <c r="C5" s="114">
        <f>'[6]Sheet1'!D11</f>
        <v>102.78943083</v>
      </c>
      <c r="D5" s="114">
        <f>'[6]Sheet1'!$E$11</f>
        <v>101.60884098</v>
      </c>
      <c r="E5" s="115"/>
      <c r="F5" s="115"/>
    </row>
    <row r="6" spans="1:5" s="104" customFormat="1" ht="26.25" customHeight="1">
      <c r="A6" s="116" t="s">
        <v>372</v>
      </c>
      <c r="B6" s="117">
        <f>'[6]Sheet1'!C12</f>
        <v>100.02891094</v>
      </c>
      <c r="C6" s="118">
        <f>'[6]Sheet1'!D12</f>
        <v>102.67099257</v>
      </c>
      <c r="D6" s="118">
        <f>'[6]Sheet1'!$E$12</f>
        <v>101.46277124</v>
      </c>
      <c r="E6" s="115"/>
    </row>
    <row r="7" spans="1:5" s="104" customFormat="1" ht="26.25" customHeight="1">
      <c r="A7" s="116" t="s">
        <v>373</v>
      </c>
      <c r="B7" s="117">
        <f>'[6]Sheet1'!C19</f>
        <v>100.00139738</v>
      </c>
      <c r="C7" s="118">
        <f>'[6]Sheet1'!D19</f>
        <v>100.89436207</v>
      </c>
      <c r="D7" s="118">
        <f>'[6]Sheet1'!E19</f>
        <v>100.64703489</v>
      </c>
      <c r="E7" s="115"/>
    </row>
    <row r="8" spans="1:5" s="104" customFormat="1" ht="26.25" customHeight="1">
      <c r="A8" s="116" t="s">
        <v>374</v>
      </c>
      <c r="B8" s="117">
        <f>'[6]Sheet1'!C20</f>
        <v>100</v>
      </c>
      <c r="C8" s="118">
        <f>'[6]Sheet1'!D20</f>
        <v>105.18409648</v>
      </c>
      <c r="D8" s="118">
        <f>'[6]Sheet1'!E20</f>
        <v>102.83005436</v>
      </c>
      <c r="E8" s="115"/>
    </row>
    <row r="9" spans="1:5" s="104" customFormat="1" ht="26.25" customHeight="1">
      <c r="A9" s="116" t="s">
        <v>375</v>
      </c>
      <c r="B9" s="117">
        <f>'[6]Sheet1'!C21</f>
        <v>100.65356441</v>
      </c>
      <c r="C9" s="118">
        <f>'[6]Sheet1'!D21</f>
        <v>100.97879676</v>
      </c>
      <c r="D9" s="118">
        <f>'[6]Sheet1'!E21</f>
        <v>100.51495661</v>
      </c>
      <c r="E9" s="115"/>
    </row>
    <row r="10" spans="1:5" s="104" customFormat="1" ht="26.25" customHeight="1">
      <c r="A10" s="116" t="s">
        <v>376</v>
      </c>
      <c r="B10" s="117">
        <f>'[6]Sheet1'!C22</f>
        <v>100.81017087</v>
      </c>
      <c r="C10" s="118">
        <f>'[6]Sheet1'!D22</f>
        <v>104.50156602</v>
      </c>
      <c r="D10" s="118">
        <f>'[6]Sheet1'!E22</f>
        <v>102.78611148</v>
      </c>
      <c r="E10" s="115"/>
    </row>
    <row r="11" spans="1:5" s="104" customFormat="1" ht="26.25" customHeight="1">
      <c r="A11" s="116" t="s">
        <v>377</v>
      </c>
      <c r="B11" s="117">
        <f>'[6]Sheet1'!C23</f>
        <v>99.9846627</v>
      </c>
      <c r="C11" s="118">
        <f>'[6]Sheet1'!D23</f>
        <v>101.13183407</v>
      </c>
      <c r="D11" s="118">
        <f>'[6]Sheet1'!E23</f>
        <v>100.34929664</v>
      </c>
      <c r="E11" s="115"/>
    </row>
    <row r="12" spans="1:5" s="104" customFormat="1" ht="26.25" customHeight="1">
      <c r="A12" s="116" t="s">
        <v>378</v>
      </c>
      <c r="B12" s="117">
        <f>'[6]Sheet1'!C24</f>
        <v>100.12109899</v>
      </c>
      <c r="C12" s="118">
        <f>'[6]Sheet1'!D24</f>
        <v>101.49585525</v>
      </c>
      <c r="D12" s="118">
        <f>'[6]Sheet1'!E24</f>
        <v>101.71277436</v>
      </c>
      <c r="E12" s="115"/>
    </row>
    <row r="13" spans="1:5" s="104" customFormat="1" ht="26.25" customHeight="1">
      <c r="A13" s="116" t="s">
        <v>379</v>
      </c>
      <c r="B13" s="117">
        <f>'[6]Sheet1'!C25</f>
        <v>100.28385635</v>
      </c>
      <c r="C13" s="118">
        <f>'[6]Sheet1'!D25</f>
        <v>99.28052021</v>
      </c>
      <c r="D13" s="118">
        <f>'[6]Sheet1'!E25</f>
        <v>99.23210924</v>
      </c>
      <c r="E13" s="115"/>
    </row>
    <row r="14" spans="1:5" s="104" customFormat="1" ht="26.25" customHeight="1">
      <c r="A14" s="119" t="s">
        <v>284</v>
      </c>
      <c r="B14" s="120">
        <f>'[6]Sheet1'!C26</f>
        <v>100.42071019</v>
      </c>
      <c r="C14" s="121">
        <f>'[6]Sheet1'!D26</f>
        <v>103.26784354</v>
      </c>
      <c r="D14" s="121">
        <f>'[6]Sheet1'!E26</f>
        <v>102.07286141</v>
      </c>
      <c r="E14" s="115"/>
    </row>
    <row r="15" ht="15.75">
      <c r="A15" s="122" t="s">
        <v>285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="85" zoomScaleNormal="85" zoomScalePageLayoutView="0" workbookViewId="0" topLeftCell="A4">
      <selection activeCell="G11" sqref="G11"/>
    </sheetView>
  </sheetViews>
  <sheetFormatPr defaultColWidth="8.00390625" defaultRowHeight="14.25"/>
  <cols>
    <col min="1" max="1" width="12.375" style="82" customWidth="1"/>
    <col min="2" max="2" width="10.125" style="83" customWidth="1"/>
    <col min="3" max="3" width="8.75390625" style="83" customWidth="1"/>
    <col min="4" max="4" width="8.875" style="84" customWidth="1"/>
    <col min="5" max="5" width="7.125" style="84" customWidth="1"/>
    <col min="6" max="6" width="11.00390625" style="85" customWidth="1"/>
    <col min="7" max="7" width="7.25390625" style="84" customWidth="1"/>
    <col min="8" max="8" width="6.75390625" style="84" customWidth="1"/>
    <col min="9" max="9" width="11.125" style="85" customWidth="1"/>
    <col min="10" max="10" width="7.50390625" style="84" customWidth="1"/>
    <col min="11" max="11" width="7.50390625" style="84" bestFit="1" customWidth="1"/>
    <col min="12" max="12" width="11.00390625" style="85" customWidth="1"/>
    <col min="13" max="13" width="7.50390625" style="86" customWidth="1"/>
    <col min="14" max="14" width="5.75390625" style="86" customWidth="1"/>
  </cols>
  <sheetData>
    <row r="1" ht="27.75" customHeight="1"/>
    <row r="2" spans="1:14" ht="33" customHeight="1">
      <c r="A2" s="399" t="s">
        <v>422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79" customFormat="1" ht="26.25" customHeight="1">
      <c r="A3" s="87"/>
      <c r="B3" s="88"/>
      <c r="C3" s="88"/>
      <c r="D3" s="89"/>
      <c r="E3" s="89"/>
      <c r="F3" s="401"/>
      <c r="G3" s="401"/>
      <c r="H3" s="90"/>
      <c r="I3" s="98"/>
      <c r="J3" s="99"/>
      <c r="K3" s="99"/>
      <c r="L3" s="402"/>
      <c r="M3" s="402"/>
      <c r="N3" s="100"/>
    </row>
    <row r="4" spans="1:14" s="80" customFormat="1" ht="39" customHeight="1">
      <c r="A4" s="91"/>
      <c r="B4" s="403" t="s">
        <v>286</v>
      </c>
      <c r="C4" s="403"/>
      <c r="D4" s="398" t="s">
        <v>54</v>
      </c>
      <c r="E4" s="398"/>
      <c r="F4" s="398" t="s">
        <v>61</v>
      </c>
      <c r="G4" s="398"/>
      <c r="H4" s="398"/>
      <c r="I4" s="398" t="s">
        <v>45</v>
      </c>
      <c r="J4" s="398"/>
      <c r="K4" s="398"/>
      <c r="L4" s="398" t="s">
        <v>287</v>
      </c>
      <c r="M4" s="398"/>
      <c r="N4" s="398"/>
    </row>
    <row r="5" spans="1:14" s="80" customFormat="1" ht="35.25">
      <c r="A5" s="91"/>
      <c r="B5" s="304" t="s">
        <v>288</v>
      </c>
      <c r="C5" s="304" t="s">
        <v>289</v>
      </c>
      <c r="D5" s="304" t="s">
        <v>122</v>
      </c>
      <c r="E5" s="304" t="s">
        <v>289</v>
      </c>
      <c r="F5" s="7" t="s">
        <v>214</v>
      </c>
      <c r="G5" s="304" t="s">
        <v>122</v>
      </c>
      <c r="H5" s="304" t="s">
        <v>289</v>
      </c>
      <c r="I5" s="7" t="s">
        <v>214</v>
      </c>
      <c r="J5" s="304" t="s">
        <v>122</v>
      </c>
      <c r="K5" s="304" t="s">
        <v>289</v>
      </c>
      <c r="L5" s="7" t="s">
        <v>214</v>
      </c>
      <c r="M5" s="304" t="s">
        <v>122</v>
      </c>
      <c r="N5" s="304" t="s">
        <v>289</v>
      </c>
    </row>
    <row r="6" spans="1:14" s="81" customFormat="1" ht="30" customHeight="1">
      <c r="A6" s="93" t="s">
        <v>123</v>
      </c>
      <c r="B6" s="94">
        <f>'主要经济指标'!D13</f>
        <v>7.2</v>
      </c>
      <c r="C6" s="94" t="s">
        <v>53</v>
      </c>
      <c r="D6" s="94">
        <f>'主要经济指标'!D14</f>
        <v>11.7</v>
      </c>
      <c r="E6" s="94" t="str">
        <f>'[7]Sheet1'!$H$6</f>
        <v>—</v>
      </c>
      <c r="F6" s="101">
        <f>'主要经济指标'!C19</f>
        <v>1042.5069316482097</v>
      </c>
      <c r="G6" s="94">
        <f>'主要经济指标'!D19</f>
        <v>9.2</v>
      </c>
      <c r="H6" s="94" t="str">
        <f>'[7]Sheet1'!$H$6</f>
        <v>—</v>
      </c>
      <c r="I6" s="305">
        <f>'[1]Sheet1'!$B$3/10000</f>
        <v>280.3494</v>
      </c>
      <c r="J6" s="306">
        <f>'[1]Sheet1'!$C$3</f>
        <v>6.903376071895977</v>
      </c>
      <c r="K6" s="94" t="str">
        <f>'[7]Sheet1'!$H$6</f>
        <v>—</v>
      </c>
      <c r="L6" s="101">
        <f>'[1]Sheet1'!$D$3/10000</f>
        <v>117.5503</v>
      </c>
      <c r="M6" s="94">
        <f>'[1]Sheet1'!$E$3</f>
        <v>-10.193318797242938</v>
      </c>
      <c r="N6" s="94" t="str">
        <f>'[7]Sheet1'!$H$6</f>
        <v>—</v>
      </c>
    </row>
    <row r="7" spans="1:14" s="80" customFormat="1" ht="30" customHeight="1">
      <c r="A7" s="95" t="s">
        <v>290</v>
      </c>
      <c r="B7" s="96">
        <f>'[4]Sheet1'!$G$6</f>
        <v>-2.8</v>
      </c>
      <c r="C7" s="15">
        <f>RANK(B7,B$7:B$18)</f>
        <v>12</v>
      </c>
      <c r="D7" s="96">
        <f>'[12]22'!E5</f>
        <v>10</v>
      </c>
      <c r="E7" s="15">
        <f>RANK(D7,D$7:D$18)</f>
        <v>11</v>
      </c>
      <c r="F7" s="102">
        <f>'[5]Sheet1'!B6/10000</f>
        <v>355.3823846091032</v>
      </c>
      <c r="G7" s="96">
        <f>'[5]Sheet1'!C6</f>
        <v>9.550157900000002</v>
      </c>
      <c r="H7" s="15">
        <f>RANK(G7,G$7:G$18)</f>
        <v>6</v>
      </c>
      <c r="I7" s="102">
        <f>'[1]Sheet1'!B11/10000</f>
        <v>25.6205</v>
      </c>
      <c r="J7" s="96">
        <f>'[1]Sheet1'!C11</f>
        <v>17.756420862978686</v>
      </c>
      <c r="K7" s="15">
        <f>RANK(J7,J$7:J$18)</f>
        <v>2</v>
      </c>
      <c r="L7" s="102">
        <f>'[1]Sheet1'!$D$11/10000</f>
        <v>9.3396</v>
      </c>
      <c r="M7" s="96">
        <f>'[1]Sheet1'!$E$11</f>
        <v>-1.449825894270333</v>
      </c>
      <c r="N7" s="15">
        <f>RANK(M7,M$7:M$18)</f>
        <v>7</v>
      </c>
    </row>
    <row r="8" spans="1:14" s="80" customFormat="1" ht="30" customHeight="1">
      <c r="A8" s="95" t="s">
        <v>126</v>
      </c>
      <c r="B8" s="96">
        <f>'[4]Sheet1'!$G$7</f>
        <v>8.9</v>
      </c>
      <c r="C8" s="15">
        <f>RANK(B8,B$7:B$18)</f>
        <v>1</v>
      </c>
      <c r="D8" s="96">
        <f>'[12]22'!E6</f>
        <v>12.5</v>
      </c>
      <c r="E8" s="15">
        <f>RANK(D8,D$7:D$18)</f>
        <v>5</v>
      </c>
      <c r="F8" s="102">
        <f>'[5]Sheet1'!B7/10000</f>
        <v>22.145688552399463</v>
      </c>
      <c r="G8" s="96">
        <f>'[5]Sheet1'!C7</f>
        <v>10.100139999999996</v>
      </c>
      <c r="H8" s="15">
        <f>RANK(G8,G$7:G$18)</f>
        <v>2</v>
      </c>
      <c r="I8" s="102">
        <f>'[1]Sheet1'!B12/10000</f>
        <v>7.8175</v>
      </c>
      <c r="J8" s="96">
        <f>'[1]Sheet1'!C12</f>
        <v>-16.719044626021372</v>
      </c>
      <c r="K8" s="15">
        <f>RANK(J8,J$7:J$18)</f>
        <v>12</v>
      </c>
      <c r="L8" s="102">
        <f>'[1]Sheet1'!$D$12/10000</f>
        <v>2.7394</v>
      </c>
      <c r="M8" s="96">
        <f>'[1]Sheet1'!$E$12</f>
        <v>-44.81021838987831</v>
      </c>
      <c r="N8" s="15">
        <f>RANK(M8,M$7:M$18)</f>
        <v>12</v>
      </c>
    </row>
    <row r="9" spans="1:14" s="80" customFormat="1" ht="30" customHeight="1">
      <c r="A9" s="95" t="s">
        <v>127</v>
      </c>
      <c r="B9" s="96">
        <f>'[4]Sheet1'!G9</f>
        <v>7.3</v>
      </c>
      <c r="C9" s="15">
        <f>RANK(B9,B$7:B$18)</f>
        <v>7</v>
      </c>
      <c r="D9" s="96">
        <f>'[12]22'!E7</f>
        <v>12.6</v>
      </c>
      <c r="E9" s="15">
        <f>RANK(D9,D$7:D$18)</f>
        <v>4</v>
      </c>
      <c r="F9" s="102">
        <f>'[5]Sheet1'!B8/10000</f>
        <v>25.01502999697867</v>
      </c>
      <c r="G9" s="96">
        <f>'[5]Sheet1'!C8</f>
        <v>9.840010000000007</v>
      </c>
      <c r="H9" s="15">
        <f>RANK(G9,G$7:G$18)</f>
        <v>4</v>
      </c>
      <c r="I9" s="102">
        <f>'[1]Sheet1'!B13/10000</f>
        <v>3.644</v>
      </c>
      <c r="J9" s="96">
        <f>'[1]Sheet1'!C13</f>
        <v>9.229339648092093</v>
      </c>
      <c r="K9" s="15">
        <f>RANK(J9,J$7:J$18)</f>
        <v>8</v>
      </c>
      <c r="L9" s="102">
        <f>'[1]Sheet1'!$D$13/10000</f>
        <v>2.199</v>
      </c>
      <c r="M9" s="96">
        <f>'[1]Sheet1'!$E$13</f>
        <v>1.1453015040706447</v>
      </c>
      <c r="N9" s="15">
        <f>RANK(M9,M$7:M$18)</f>
        <v>5</v>
      </c>
    </row>
    <row r="10" spans="1:14" s="80" customFormat="1" ht="30" customHeight="1">
      <c r="A10" s="95" t="s">
        <v>128</v>
      </c>
      <c r="B10" s="96">
        <f>'[4]Sheet1'!G10</f>
        <v>8.5</v>
      </c>
      <c r="C10" s="15">
        <f aca="true" t="shared" si="0" ref="C10:C18">RANK(B10,B$7:B$18)</f>
        <v>3</v>
      </c>
      <c r="D10" s="96">
        <f>'[12]22'!E11</f>
        <v>12.5</v>
      </c>
      <c r="E10" s="15">
        <f aca="true" t="shared" si="1" ref="E10:E18">RANK(D10,D$7:D$18)</f>
        <v>5</v>
      </c>
      <c r="F10" s="102">
        <f>'[5]Sheet1'!B9/10000</f>
        <v>89.0694211994238</v>
      </c>
      <c r="G10" s="96">
        <f>'[5]Sheet1'!C9</f>
        <v>9.051000000000016</v>
      </c>
      <c r="H10" s="15">
        <f aca="true" t="shared" si="2" ref="H10:H18">RANK(G10,G$7:G$18)</f>
        <v>11</v>
      </c>
      <c r="I10" s="102">
        <f>'[1]Sheet1'!B20/10000</f>
        <v>9.1729</v>
      </c>
      <c r="J10" s="96">
        <f>'[1]Sheet1'!C20</f>
        <v>11.603319057815838</v>
      </c>
      <c r="K10" s="15">
        <f aca="true" t="shared" si="3" ref="K10:K18">RANK(J10,J$7:J$18)</f>
        <v>7</v>
      </c>
      <c r="L10" s="102">
        <f>'[1]Sheet1'!$D$20/10000</f>
        <v>5.4069</v>
      </c>
      <c r="M10" s="96">
        <f>'[1]Sheet1'!$E$20</f>
        <v>3.53880622737978</v>
      </c>
      <c r="N10" s="15">
        <f aca="true" t="shared" si="4" ref="N10:N18">RANK(M10,M$7:M$18)</f>
        <v>4</v>
      </c>
    </row>
    <row r="11" spans="1:14" s="80" customFormat="1" ht="30" customHeight="1">
      <c r="A11" s="95" t="s">
        <v>129</v>
      </c>
      <c r="B11" s="96">
        <f>'[4]Sheet1'!G11</f>
        <v>8.7</v>
      </c>
      <c r="C11" s="15">
        <f t="shared" si="0"/>
        <v>2</v>
      </c>
      <c r="D11" s="96">
        <f>'[12]22'!E12</f>
        <v>12.4</v>
      </c>
      <c r="E11" s="15">
        <f t="shared" si="1"/>
        <v>8</v>
      </c>
      <c r="F11" s="102">
        <f>'[5]Sheet1'!B10/10000</f>
        <v>90.29628789890013</v>
      </c>
      <c r="G11" s="96">
        <f>'[5]Sheet1'!C10</f>
        <v>9.950414199999997</v>
      </c>
      <c r="H11" s="15">
        <f t="shared" si="2"/>
        <v>3</v>
      </c>
      <c r="I11" s="102">
        <f>'[1]Sheet1'!B19/10000</f>
        <v>8.8841</v>
      </c>
      <c r="J11" s="96">
        <f>'[1]Sheet1'!C19</f>
        <v>14.397373165078548</v>
      </c>
      <c r="K11" s="15">
        <f t="shared" si="3"/>
        <v>5</v>
      </c>
      <c r="L11" s="102">
        <f>'[1]Sheet1'!$D$19/10000</f>
        <v>4.9875</v>
      </c>
      <c r="M11" s="96">
        <f>'[1]Sheet1'!$E$19</f>
        <v>-3.4253737123383132</v>
      </c>
      <c r="N11" s="15">
        <f t="shared" si="4"/>
        <v>8</v>
      </c>
    </row>
    <row r="12" spans="1:14" s="80" customFormat="1" ht="30" customHeight="1">
      <c r="A12" s="95" t="s">
        <v>130</v>
      </c>
      <c r="B12" s="96">
        <f>'[4]Sheet1'!G12</f>
        <v>-1</v>
      </c>
      <c r="C12" s="15">
        <f t="shared" si="0"/>
        <v>11</v>
      </c>
      <c r="D12" s="96">
        <f>'[12]22'!E13</f>
        <v>9.5</v>
      </c>
      <c r="E12" s="15">
        <f t="shared" si="1"/>
        <v>12</v>
      </c>
      <c r="F12" s="102">
        <f>'[5]Sheet1'!B11/10000</f>
        <v>82.47483592306261</v>
      </c>
      <c r="G12" s="96">
        <f>'[5]Sheet1'!C11</f>
        <v>4.4516260000000045</v>
      </c>
      <c r="H12" s="15">
        <f t="shared" si="2"/>
        <v>12</v>
      </c>
      <c r="I12" s="102">
        <f>'[1]Sheet1'!B17/10000</f>
        <v>13.3026</v>
      </c>
      <c r="J12" s="96">
        <f>'[1]Sheet1'!C17</f>
        <v>7.487071751777634</v>
      </c>
      <c r="K12" s="15">
        <f t="shared" si="3"/>
        <v>9</v>
      </c>
      <c r="L12" s="102">
        <f>'[1]Sheet1'!$D$17/10000</f>
        <v>9.1321</v>
      </c>
      <c r="M12" s="96">
        <f>'[1]Sheet1'!$E$17</f>
        <v>11.054225292164759</v>
      </c>
      <c r="N12" s="15">
        <f t="shared" si="4"/>
        <v>2</v>
      </c>
    </row>
    <row r="13" spans="1:14" s="80" customFormat="1" ht="30" customHeight="1">
      <c r="A13" s="95" t="s">
        <v>301</v>
      </c>
      <c r="B13" s="96">
        <f>'[4]Sheet1'!G13</f>
        <v>8.3</v>
      </c>
      <c r="C13" s="15">
        <f t="shared" si="0"/>
        <v>4</v>
      </c>
      <c r="D13" s="96">
        <f>'[12]22'!E14</f>
        <v>12.9</v>
      </c>
      <c r="E13" s="15">
        <f t="shared" si="1"/>
        <v>1</v>
      </c>
      <c r="F13" s="102">
        <f>'[5]Sheet1'!B12/10000</f>
        <v>91.41565121101695</v>
      </c>
      <c r="G13" s="96">
        <f>'[5]Sheet1'!C12</f>
        <v>10.151313300000012</v>
      </c>
      <c r="H13" s="15">
        <f t="shared" si="2"/>
        <v>1</v>
      </c>
      <c r="I13" s="102">
        <f>'[1]Sheet1'!B16/10000</f>
        <v>13.3192</v>
      </c>
      <c r="J13" s="96">
        <f>'[1]Sheet1'!C16</f>
        <v>15.310760386816384</v>
      </c>
      <c r="K13" s="15">
        <f t="shared" si="3"/>
        <v>4</v>
      </c>
      <c r="L13" s="102">
        <f>'[1]Sheet1'!$D$16/10000</f>
        <v>7.3636</v>
      </c>
      <c r="M13" s="96">
        <f>'[1]Sheet1'!$E$16</f>
        <v>9.328463468590869</v>
      </c>
      <c r="N13" s="15">
        <f t="shared" si="4"/>
        <v>3</v>
      </c>
    </row>
    <row r="14" spans="1:14" s="80" customFormat="1" ht="30" customHeight="1">
      <c r="A14" s="95" t="s">
        <v>132</v>
      </c>
      <c r="B14" s="96">
        <f>'[4]Sheet1'!G14</f>
        <v>6.6</v>
      </c>
      <c r="C14" s="15">
        <f t="shared" si="0"/>
        <v>9</v>
      </c>
      <c r="D14" s="96">
        <f>'[12]22'!E15</f>
        <v>12.5</v>
      </c>
      <c r="E14" s="15">
        <f t="shared" si="1"/>
        <v>5</v>
      </c>
      <c r="F14" s="102">
        <f>'[5]Sheet1'!B13/10000</f>
        <v>77.10100022105728</v>
      </c>
      <c r="G14" s="96">
        <f>'[5]Sheet1'!C13</f>
        <v>9.15043200000001</v>
      </c>
      <c r="H14" s="15">
        <f t="shared" si="2"/>
        <v>10</v>
      </c>
      <c r="I14" s="102">
        <f>'[1]Sheet1'!B15/10000</f>
        <v>18.2175</v>
      </c>
      <c r="J14" s="96">
        <f>'[1]Sheet1'!C15</f>
        <v>19.671678852255496</v>
      </c>
      <c r="K14" s="15">
        <f t="shared" si="3"/>
        <v>1</v>
      </c>
      <c r="L14" s="102">
        <f>'[1]Sheet1'!$D$15/10000</f>
        <v>9.4813</v>
      </c>
      <c r="M14" s="96">
        <f>'[1]Sheet1'!$E$15</f>
        <v>14.878896926078042</v>
      </c>
      <c r="N14" s="15">
        <f t="shared" si="4"/>
        <v>1</v>
      </c>
    </row>
    <row r="15" spans="1:14" s="80" customFormat="1" ht="30" customHeight="1">
      <c r="A15" s="95" t="s">
        <v>133</v>
      </c>
      <c r="B15" s="96">
        <f>'[4]Sheet1'!G15</f>
        <v>7.5</v>
      </c>
      <c r="C15" s="15">
        <f t="shared" si="0"/>
        <v>6</v>
      </c>
      <c r="D15" s="96">
        <f>'[12]22'!E16</f>
        <v>12.4</v>
      </c>
      <c r="E15" s="15">
        <f t="shared" si="1"/>
        <v>8</v>
      </c>
      <c r="F15" s="102">
        <f>'[5]Sheet1'!B14/10000</f>
        <v>62.66114094673628</v>
      </c>
      <c r="G15" s="96">
        <f>'[5]Sheet1'!C14</f>
        <v>9.456285064119996</v>
      </c>
      <c r="H15" s="15">
        <f t="shared" si="2"/>
        <v>8</v>
      </c>
      <c r="I15" s="102">
        <f>'[1]Sheet1'!B18/10000</f>
        <v>8.8921</v>
      </c>
      <c r="J15" s="96">
        <f>'[1]Sheet1'!C18</f>
        <v>12.217314487632507</v>
      </c>
      <c r="K15" s="15">
        <f t="shared" si="3"/>
        <v>6</v>
      </c>
      <c r="L15" s="102">
        <f>'[1]Sheet1'!$D$18/10000</f>
        <v>4.8514</v>
      </c>
      <c r="M15" s="96">
        <f>'[1]Sheet1'!$E$18</f>
        <v>0.13416169580382586</v>
      </c>
      <c r="N15" s="15">
        <f t="shared" si="4"/>
        <v>6</v>
      </c>
    </row>
    <row r="16" spans="1:14" s="80" customFormat="1" ht="42.75" customHeight="1">
      <c r="A16" s="95" t="s">
        <v>291</v>
      </c>
      <c r="B16" s="96">
        <f>'[4]Sheet1'!G16</f>
        <v>6.9</v>
      </c>
      <c r="C16" s="15">
        <f t="shared" si="0"/>
        <v>8</v>
      </c>
      <c r="D16" s="96">
        <f>'[12]22'!E8</f>
        <v>12.7</v>
      </c>
      <c r="E16" s="15">
        <f t="shared" si="1"/>
        <v>3</v>
      </c>
      <c r="F16" s="102">
        <f>'[5]Sheet1'!B15/10000</f>
        <v>97.9845785740847</v>
      </c>
      <c r="G16" s="96">
        <f>'[5]Sheet1'!C15</f>
        <v>9.550157900000002</v>
      </c>
      <c r="H16" s="15">
        <f t="shared" si="2"/>
        <v>6</v>
      </c>
      <c r="I16" s="102">
        <f>'[1]Sheet1'!B8/10000</f>
        <v>32.2244</v>
      </c>
      <c r="J16" s="96">
        <f>'[1]Sheet1'!C8</f>
        <v>3.5355352782418663</v>
      </c>
      <c r="K16" s="15">
        <f t="shared" si="3"/>
        <v>11</v>
      </c>
      <c r="L16" s="102">
        <f>'[1]Sheet1'!$D$8/10000</f>
        <v>11.4218</v>
      </c>
      <c r="M16" s="96">
        <f>'[1]Sheet1'!$E$8</f>
        <v>-17.591036010360824</v>
      </c>
      <c r="N16" s="15">
        <f t="shared" si="4"/>
        <v>10</v>
      </c>
    </row>
    <row r="17" spans="1:14" s="80" customFormat="1" ht="30" customHeight="1">
      <c r="A17" s="95" t="s">
        <v>292</v>
      </c>
      <c r="B17" s="96">
        <f>'[4]Sheet1'!G17</f>
        <v>0.5</v>
      </c>
      <c r="C17" s="15">
        <f t="shared" si="0"/>
        <v>10</v>
      </c>
      <c r="D17" s="96">
        <f>'[12]22'!E9</f>
        <v>12.8</v>
      </c>
      <c r="E17" s="15">
        <f t="shared" si="1"/>
        <v>2</v>
      </c>
      <c r="F17" s="102">
        <f>'[5]Sheet1'!B16/10000</f>
        <v>19.043327874908595</v>
      </c>
      <c r="G17" s="96">
        <f>'[5]Sheet1'!C16</f>
        <v>9.718131540000002</v>
      </c>
      <c r="H17" s="15">
        <f t="shared" si="2"/>
        <v>5</v>
      </c>
      <c r="I17" s="102">
        <f>'[1]Sheet1'!B9/10000</f>
        <v>6.1941</v>
      </c>
      <c r="J17" s="96">
        <f>'[1]Sheet1'!C9</f>
        <v>3.9767004633049226</v>
      </c>
      <c r="K17" s="15">
        <f t="shared" si="3"/>
        <v>10</v>
      </c>
      <c r="L17" s="102">
        <f>'[1]Sheet1'!$D$9/10000</f>
        <v>2.4758</v>
      </c>
      <c r="M17" s="96">
        <f>'[1]Sheet1'!$E$9</f>
        <v>-11.789646203726804</v>
      </c>
      <c r="N17" s="15">
        <f t="shared" si="4"/>
        <v>9</v>
      </c>
    </row>
    <row r="18" spans="1:14" s="80" customFormat="1" ht="30" customHeight="1">
      <c r="A18" s="95" t="s">
        <v>134</v>
      </c>
      <c r="B18" s="96">
        <f>'[4]Sheet1'!G18</f>
        <v>8.1</v>
      </c>
      <c r="C18" s="15">
        <f t="shared" si="0"/>
        <v>5</v>
      </c>
      <c r="D18" s="96">
        <f>'[12]22'!E10</f>
        <v>12.3</v>
      </c>
      <c r="E18" s="15">
        <f t="shared" si="1"/>
        <v>10</v>
      </c>
      <c r="F18" s="102">
        <f>'[5]Sheet1'!B17/10000</f>
        <v>8.598891514923645</v>
      </c>
      <c r="G18" s="96">
        <f>'[5]Sheet1'!C17</f>
        <v>9.40152110000001</v>
      </c>
      <c r="H18" s="15">
        <f t="shared" si="2"/>
        <v>9</v>
      </c>
      <c r="I18" s="102">
        <f>'[1]Sheet1'!B7/10000</f>
        <v>1.7463</v>
      </c>
      <c r="J18" s="96">
        <f>'[1]Sheet1'!C7</f>
        <v>17.683132286542218</v>
      </c>
      <c r="K18" s="15">
        <f t="shared" si="3"/>
        <v>3</v>
      </c>
      <c r="L18" s="102">
        <f>'[1]Sheet1'!$D$7/10000</f>
        <v>0.9408</v>
      </c>
      <c r="M18" s="96">
        <f>'[1]Sheet1'!$E$7</f>
        <v>-19.45205479452055</v>
      </c>
      <c r="N18" s="15">
        <f t="shared" si="4"/>
        <v>11</v>
      </c>
    </row>
    <row r="19" spans="1:14" s="80" customFormat="1" ht="65.25" customHeight="1">
      <c r="A19" s="400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97"/>
    </row>
    <row r="20" spans="1:5" ht="15.75">
      <c r="A20" s="82" t="s">
        <v>46</v>
      </c>
      <c r="D20" s="85"/>
      <c r="E20" s="85"/>
    </row>
    <row r="21" spans="4:5" ht="15.75">
      <c r="D21" s="85"/>
      <c r="E21" s="85"/>
    </row>
    <row r="22" spans="4:5" ht="15.75">
      <c r="D22" s="85"/>
      <c r="E22" s="85"/>
    </row>
    <row r="23" spans="4:5" ht="15.75">
      <c r="D23" s="85"/>
      <c r="E23" s="85"/>
    </row>
    <row r="24" spans="4:5" ht="15.75">
      <c r="D24" s="85"/>
      <c r="E24" s="85"/>
    </row>
    <row r="25" spans="4:5" ht="15.75">
      <c r="D25" s="85"/>
      <c r="E25" s="85"/>
    </row>
    <row r="26" spans="4:5" ht="15.75">
      <c r="D26" s="85"/>
      <c r="E26" s="85"/>
    </row>
    <row r="27" spans="4:5" ht="15.75">
      <c r="D27" s="85"/>
      <c r="E27" s="85"/>
    </row>
    <row r="28" spans="4:5" ht="15.75">
      <c r="D28" s="85"/>
      <c r="E28" s="85"/>
    </row>
    <row r="29" spans="4:5" ht="15.75">
      <c r="D29" s="85"/>
      <c r="E29" s="85"/>
    </row>
    <row r="30" spans="4:5" ht="15.75">
      <c r="D30" s="85"/>
      <c r="E30" s="85"/>
    </row>
    <row r="31" spans="4:5" ht="15.75">
      <c r="D31" s="85"/>
      <c r="E31" s="85"/>
    </row>
    <row r="32" spans="4:5" ht="15.75">
      <c r="D32" s="85"/>
      <c r="E32" s="85"/>
    </row>
    <row r="33" spans="4:5" ht="15.75">
      <c r="D33" s="85"/>
      <c r="E33" s="85"/>
    </row>
    <row r="34" spans="4:5" ht="15.75">
      <c r="D34" s="85"/>
      <c r="E34" s="85"/>
    </row>
    <row r="35" spans="4:5" ht="15.75">
      <c r="D35" s="85"/>
      <c r="E35" s="85"/>
    </row>
    <row r="36" spans="4:5" ht="15.75">
      <c r="D36" s="85"/>
      <c r="E36" s="85"/>
    </row>
    <row r="37" spans="4:5" ht="15.75">
      <c r="D37" s="85"/>
      <c r="E37" s="85"/>
    </row>
    <row r="38" spans="4:5" ht="15.75">
      <c r="D38" s="85"/>
      <c r="E38" s="85"/>
    </row>
    <row r="39" spans="4:5" ht="15.75">
      <c r="D39" s="85"/>
      <c r="E39" s="85"/>
    </row>
    <row r="40" spans="4:5" ht="15.75">
      <c r="D40" s="85"/>
      <c r="E40" s="85"/>
    </row>
    <row r="41" spans="4:5" ht="15.75">
      <c r="D41" s="85"/>
      <c r="E41" s="85"/>
    </row>
    <row r="42" spans="4:5" ht="15.75">
      <c r="D42" s="85"/>
      <c r="E42" s="85"/>
    </row>
    <row r="43" spans="4:5" ht="15.75">
      <c r="D43" s="85"/>
      <c r="E43" s="85"/>
    </row>
    <row r="44" spans="4:5" ht="15.75">
      <c r="D44" s="85"/>
      <c r="E44" s="85"/>
    </row>
    <row r="45" spans="4:5" ht="15.75">
      <c r="D45" s="85"/>
      <c r="E45" s="85"/>
    </row>
  </sheetData>
  <sheetProtection/>
  <mergeCells count="9">
    <mergeCell ref="I4:K4"/>
    <mergeCell ref="L4:N4"/>
    <mergeCell ref="A2:N2"/>
    <mergeCell ref="A19:M19"/>
    <mergeCell ref="F3:G3"/>
    <mergeCell ref="L3:M3"/>
    <mergeCell ref="B4:C4"/>
    <mergeCell ref="D4:E4"/>
    <mergeCell ref="F4:H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S12"/>
  <sheetViews>
    <sheetView zoomScalePageLayoutView="0" workbookViewId="0" topLeftCell="A1">
      <selection activeCell="G5" sqref="G5"/>
    </sheetView>
  </sheetViews>
  <sheetFormatPr defaultColWidth="8.00390625" defaultRowHeight="14.25"/>
  <cols>
    <col min="1" max="1" width="29.375" style="67" customWidth="1"/>
    <col min="2" max="2" width="7.125" style="66" bestFit="1" customWidth="1"/>
    <col min="3" max="3" width="14.375" style="66" customWidth="1"/>
    <col min="4" max="4" width="15.50390625" style="66" customWidth="1"/>
    <col min="5" max="32" width="9.00390625" style="67" customWidth="1"/>
    <col min="33" max="128" width="8.00390625" style="67" customWidth="1"/>
    <col min="129" max="149" width="9.00390625" style="67" customWidth="1"/>
    <col min="150" max="16384" width="8.00390625" style="67" customWidth="1"/>
  </cols>
  <sheetData>
    <row r="1" spans="1:4" ht="31.5" customHeight="1">
      <c r="A1" s="365" t="s">
        <v>380</v>
      </c>
      <c r="B1" s="365"/>
      <c r="C1" s="365"/>
      <c r="D1" s="365"/>
    </row>
    <row r="2" spans="1:4" ht="15.75" customHeight="1">
      <c r="A2" s="68"/>
      <c r="B2" s="68"/>
      <c r="C2" s="68"/>
      <c r="D2" s="68"/>
    </row>
    <row r="3" spans="1:4" s="65" customFormat="1" ht="27.75" customHeight="1">
      <c r="A3" s="69" t="s">
        <v>36</v>
      </c>
      <c r="B3" s="70" t="s">
        <v>37</v>
      </c>
      <c r="C3" s="71" t="s">
        <v>196</v>
      </c>
      <c r="D3" s="72" t="s">
        <v>39</v>
      </c>
    </row>
    <row r="4" spans="1:4" s="65" customFormat="1" ht="34.5" customHeight="1">
      <c r="A4" s="73" t="s">
        <v>293</v>
      </c>
      <c r="B4" s="74" t="s">
        <v>41</v>
      </c>
      <c r="C4" s="75">
        <v>24</v>
      </c>
      <c r="D4" s="75">
        <v>78.4</v>
      </c>
    </row>
    <row r="5" spans="1:9" s="65" customFormat="1" ht="34.5" customHeight="1">
      <c r="A5" s="73" t="s">
        <v>45</v>
      </c>
      <c r="B5" s="74" t="s">
        <v>41</v>
      </c>
      <c r="C5" s="75">
        <v>8.3</v>
      </c>
      <c r="D5" s="75">
        <v>24.1</v>
      </c>
      <c r="I5" s="65" t="s">
        <v>55</v>
      </c>
    </row>
    <row r="6" spans="1:4" s="65" customFormat="1" ht="34.5" customHeight="1">
      <c r="A6" s="73" t="s">
        <v>287</v>
      </c>
      <c r="B6" s="74" t="s">
        <v>41</v>
      </c>
      <c r="C6" s="75">
        <v>4.1</v>
      </c>
      <c r="D6" s="75">
        <v>16</v>
      </c>
    </row>
    <row r="7" spans="1:4" s="65" customFormat="1" ht="34.5" customHeight="1">
      <c r="A7" s="73" t="s">
        <v>286</v>
      </c>
      <c r="B7" s="74" t="s">
        <v>41</v>
      </c>
      <c r="C7" s="75">
        <v>38.8</v>
      </c>
      <c r="D7" s="75">
        <v>9.3</v>
      </c>
    </row>
    <row r="8" spans="1:4" s="65" customFormat="1" ht="34.5" customHeight="1">
      <c r="A8" s="73" t="s">
        <v>54</v>
      </c>
      <c r="B8" s="74" t="s">
        <v>41</v>
      </c>
      <c r="C8" s="75">
        <v>96.37</v>
      </c>
      <c r="D8" s="75">
        <v>16.8</v>
      </c>
    </row>
    <row r="9" spans="1:4" s="65" customFormat="1" ht="34.5" customHeight="1">
      <c r="A9" s="73" t="s">
        <v>294</v>
      </c>
      <c r="B9" s="74" t="s">
        <v>295</v>
      </c>
      <c r="C9" s="75">
        <v>55.5</v>
      </c>
      <c r="D9" s="75">
        <v>14.1</v>
      </c>
    </row>
    <row r="10" spans="1:4" s="65" customFormat="1" ht="34.5" customHeight="1">
      <c r="A10" s="76" t="s">
        <v>62</v>
      </c>
      <c r="B10" s="74" t="s">
        <v>67</v>
      </c>
      <c r="C10" s="75">
        <v>22.5</v>
      </c>
      <c r="D10" s="77">
        <v>70.8</v>
      </c>
    </row>
    <row r="11" spans="1:4" ht="32.25" customHeight="1">
      <c r="A11" s="366" t="s">
        <v>427</v>
      </c>
      <c r="B11" s="366"/>
      <c r="C11" s="366"/>
      <c r="D11" s="366"/>
    </row>
    <row r="12" spans="1:149" s="66" customFormat="1" ht="15.75">
      <c r="A12" s="7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</row>
  </sheetData>
  <sheetProtection/>
  <mergeCells count="2">
    <mergeCell ref="A1:D1"/>
    <mergeCell ref="A11:D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U31"/>
  <sheetViews>
    <sheetView zoomScale="55" zoomScaleNormal="55" zoomScalePageLayoutView="0" workbookViewId="0" topLeftCell="A1">
      <selection activeCell="L9" sqref="L9"/>
    </sheetView>
  </sheetViews>
  <sheetFormatPr defaultColWidth="10.00390625" defaultRowHeight="14.25"/>
  <cols>
    <col min="1" max="1" width="10.75390625" style="363" customWidth="1"/>
    <col min="2" max="2" width="50.00390625" style="39" customWidth="1"/>
    <col min="3" max="3" width="14.50390625" style="39" customWidth="1"/>
    <col min="4" max="4" width="15.625" style="39" customWidth="1"/>
    <col min="5" max="5" width="13.625" style="39" customWidth="1"/>
    <col min="6" max="6" width="15.625" style="39" customWidth="1"/>
    <col min="7" max="7" width="13.625" style="40" customWidth="1"/>
    <col min="8" max="8" width="10.00390625" style="39" customWidth="1"/>
    <col min="9" max="9" width="10.875" style="39" customWidth="1"/>
    <col min="10" max="16384" width="10.00390625" style="39" customWidth="1"/>
  </cols>
  <sheetData>
    <row r="1" spans="1:7" ht="45.75" customHeight="1" thickBot="1">
      <c r="A1" s="407" t="s">
        <v>381</v>
      </c>
      <c r="B1" s="407"/>
      <c r="C1" s="407"/>
      <c r="D1" s="407"/>
      <c r="E1" s="407"/>
      <c r="F1" s="407"/>
      <c r="G1" s="407"/>
    </row>
    <row r="2" spans="1:17" s="35" customFormat="1" ht="36" customHeight="1">
      <c r="A2" s="404" t="s">
        <v>382</v>
      </c>
      <c r="B2" s="406" t="s">
        <v>296</v>
      </c>
      <c r="C2" s="408" t="s">
        <v>302</v>
      </c>
      <c r="D2" s="410" t="s">
        <v>383</v>
      </c>
      <c r="E2" s="408"/>
      <c r="F2" s="411" t="s">
        <v>384</v>
      </c>
      <c r="G2" s="412"/>
      <c r="I2" s="39"/>
      <c r="J2" s="39"/>
      <c r="K2" s="39"/>
      <c r="L2" s="39"/>
      <c r="M2" s="39"/>
      <c r="N2" s="39"/>
      <c r="O2" s="39"/>
      <c r="P2" s="39"/>
      <c r="Q2" s="39"/>
    </row>
    <row r="3" spans="1:17" s="35" customFormat="1" ht="36" customHeight="1">
      <c r="A3" s="405"/>
      <c r="B3" s="405"/>
      <c r="C3" s="409"/>
      <c r="D3" s="41" t="s">
        <v>385</v>
      </c>
      <c r="E3" s="41" t="s">
        <v>303</v>
      </c>
      <c r="F3" s="41" t="s">
        <v>385</v>
      </c>
      <c r="G3" s="42" t="s">
        <v>303</v>
      </c>
      <c r="I3" s="39"/>
      <c r="J3" s="39"/>
      <c r="K3" s="39"/>
      <c r="L3" s="39"/>
      <c r="M3" s="39"/>
      <c r="N3" s="39"/>
      <c r="O3" s="39"/>
      <c r="P3" s="39"/>
      <c r="Q3" s="39"/>
    </row>
    <row r="4" spans="1:7" ht="36.75" customHeight="1">
      <c r="A4" s="313" t="s">
        <v>386</v>
      </c>
      <c r="B4" s="43" t="s">
        <v>305</v>
      </c>
      <c r="C4" s="44" t="s">
        <v>306</v>
      </c>
      <c r="D4" s="314" t="s">
        <v>53</v>
      </c>
      <c r="E4" s="314">
        <v>7.1</v>
      </c>
      <c r="F4" s="315" t="s">
        <v>53</v>
      </c>
      <c r="G4" s="315">
        <v>6.8</v>
      </c>
    </row>
    <row r="5" spans="1:7" ht="36.75" customHeight="1">
      <c r="A5" s="316" t="s">
        <v>387</v>
      </c>
      <c r="B5" s="317" t="s">
        <v>388</v>
      </c>
      <c r="C5" s="44" t="s">
        <v>389</v>
      </c>
      <c r="D5" s="314">
        <v>2400.2407</v>
      </c>
      <c r="E5" s="314">
        <v>11.38763</v>
      </c>
      <c r="F5" s="315">
        <v>2140.54</v>
      </c>
      <c r="G5" s="315">
        <v>18.6</v>
      </c>
    </row>
    <row r="6" spans="1:7" ht="36.75" customHeight="1">
      <c r="A6" s="416" t="s">
        <v>390</v>
      </c>
      <c r="B6" s="43" t="s">
        <v>307</v>
      </c>
      <c r="C6" s="44" t="s">
        <v>306</v>
      </c>
      <c r="D6" s="45" t="s">
        <v>53</v>
      </c>
      <c r="E6" s="45">
        <v>10.1</v>
      </c>
      <c r="F6" s="315">
        <v>23689.9251</v>
      </c>
      <c r="G6" s="315">
        <v>12.7</v>
      </c>
    </row>
    <row r="7" spans="1:7" ht="36.75" customHeight="1">
      <c r="A7" s="417"/>
      <c r="B7" s="46" t="s">
        <v>310</v>
      </c>
      <c r="C7" s="44" t="s">
        <v>306</v>
      </c>
      <c r="D7" s="45">
        <v>12564.118</v>
      </c>
      <c r="E7" s="45">
        <v>10.1</v>
      </c>
      <c r="F7" s="315">
        <v>11928.4695</v>
      </c>
      <c r="G7" s="315">
        <v>10.5</v>
      </c>
    </row>
    <row r="8" spans="1:7" ht="36.75" customHeight="1">
      <c r="A8" s="417"/>
      <c r="B8" s="318" t="s">
        <v>311</v>
      </c>
      <c r="C8" s="44" t="s">
        <v>306</v>
      </c>
      <c r="D8" s="47">
        <v>4511.5</v>
      </c>
      <c r="E8" s="47">
        <v>7.7</v>
      </c>
      <c r="F8" s="315">
        <v>4797</v>
      </c>
      <c r="G8" s="315">
        <v>8.4</v>
      </c>
    </row>
    <row r="9" spans="1:7" ht="36.75" customHeight="1">
      <c r="A9" s="417"/>
      <c r="B9" s="51" t="s">
        <v>313</v>
      </c>
      <c r="C9" s="52" t="s">
        <v>306</v>
      </c>
      <c r="D9" s="47">
        <v>2367.57060169</v>
      </c>
      <c r="E9" s="47">
        <v>25.339955564989282</v>
      </c>
      <c r="F9" s="47">
        <v>1892.8</v>
      </c>
      <c r="G9" s="50">
        <v>52.2</v>
      </c>
    </row>
    <row r="10" spans="1:7" ht="36.75" customHeight="1">
      <c r="A10" s="417"/>
      <c r="B10" s="51" t="s">
        <v>314</v>
      </c>
      <c r="C10" s="52" t="s">
        <v>306</v>
      </c>
      <c r="D10" s="47">
        <v>1498.9194763399998</v>
      </c>
      <c r="E10" s="47">
        <v>23.28078498554079</v>
      </c>
      <c r="F10" s="47">
        <v>1220.88</v>
      </c>
      <c r="G10" s="50">
        <v>48.8</v>
      </c>
    </row>
    <row r="11" spans="1:7" ht="36.75" customHeight="1">
      <c r="A11" s="418"/>
      <c r="B11" s="51" t="s">
        <v>315</v>
      </c>
      <c r="C11" s="52" t="s">
        <v>306</v>
      </c>
      <c r="D11" s="47">
        <v>868.6511253499999</v>
      </c>
      <c r="E11" s="47">
        <v>29.059765246167466</v>
      </c>
      <c r="F11" s="47">
        <v>671.93</v>
      </c>
      <c r="G11" s="50">
        <v>58.6</v>
      </c>
    </row>
    <row r="12" spans="1:7" ht="36.75" customHeight="1">
      <c r="A12" s="416" t="s">
        <v>391</v>
      </c>
      <c r="B12" s="43" t="s">
        <v>420</v>
      </c>
      <c r="C12" s="44" t="s">
        <v>306</v>
      </c>
      <c r="D12" s="45">
        <v>3142.8733</v>
      </c>
      <c r="E12" s="45">
        <v>16.3</v>
      </c>
      <c r="F12" s="315">
        <v>2701.5182</v>
      </c>
      <c r="G12" s="315">
        <v>15.4</v>
      </c>
    </row>
    <row r="13" spans="1:17" s="36" customFormat="1" ht="36.75" customHeight="1">
      <c r="A13" s="417"/>
      <c r="B13" s="43" t="s">
        <v>392</v>
      </c>
      <c r="C13" s="44" t="s">
        <v>309</v>
      </c>
      <c r="D13" s="45">
        <v>6745.566</v>
      </c>
      <c r="E13" s="45">
        <v>11.3</v>
      </c>
      <c r="F13" s="315">
        <v>6061.1302</v>
      </c>
      <c r="G13" s="315">
        <v>3.6</v>
      </c>
      <c r="I13" s="39"/>
      <c r="J13" s="39"/>
      <c r="K13" s="39"/>
      <c r="L13" s="39"/>
      <c r="M13" s="39"/>
      <c r="N13" s="39"/>
      <c r="O13" s="39"/>
      <c r="P13" s="39"/>
      <c r="Q13" s="39"/>
    </row>
    <row r="14" spans="1:17" s="36" customFormat="1" ht="36.75" customHeight="1">
      <c r="A14" s="418"/>
      <c r="B14" s="43" t="s">
        <v>393</v>
      </c>
      <c r="C14" s="44" t="s">
        <v>306</v>
      </c>
      <c r="D14" s="45">
        <v>3939.3355</v>
      </c>
      <c r="E14" s="45">
        <v>27.2</v>
      </c>
      <c r="F14" s="315">
        <v>3096.4974</v>
      </c>
      <c r="G14" s="315">
        <v>11.1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1:7" ht="36.75" customHeight="1">
      <c r="A15" s="416" t="s">
        <v>394</v>
      </c>
      <c r="B15" s="43" t="s">
        <v>297</v>
      </c>
      <c r="C15" s="44" t="s">
        <v>306</v>
      </c>
      <c r="D15" s="47">
        <v>4016.6</v>
      </c>
      <c r="E15" s="47">
        <v>6.1</v>
      </c>
      <c r="F15" s="315">
        <v>3783.9427299969</v>
      </c>
      <c r="G15" s="315">
        <v>7.616873661552205</v>
      </c>
    </row>
    <row r="16" spans="1:7" ht="36.75" customHeight="1">
      <c r="A16" s="417"/>
      <c r="B16" s="48" t="s">
        <v>395</v>
      </c>
      <c r="C16" s="49" t="s">
        <v>306</v>
      </c>
      <c r="D16" s="47">
        <v>2308.2</v>
      </c>
      <c r="E16" s="47">
        <v>2.1</v>
      </c>
      <c r="F16" s="315">
        <v>2260.3484</v>
      </c>
      <c r="G16" s="315">
        <v>5.609188863293251</v>
      </c>
    </row>
    <row r="17" spans="1:17" s="37" customFormat="1" ht="36.75" customHeight="1">
      <c r="A17" s="417"/>
      <c r="B17" s="48" t="s">
        <v>312</v>
      </c>
      <c r="C17" s="49" t="s">
        <v>306</v>
      </c>
      <c r="D17" s="47">
        <v>1617.94</v>
      </c>
      <c r="E17" s="47">
        <v>16.35</v>
      </c>
      <c r="F17" s="47">
        <v>1390.5437</v>
      </c>
      <c r="G17" s="50">
        <v>17.768292808932394</v>
      </c>
      <c r="I17" s="39"/>
      <c r="J17" s="39"/>
      <c r="K17" s="39"/>
      <c r="L17" s="39"/>
      <c r="M17" s="39"/>
      <c r="N17" s="39"/>
      <c r="O17" s="39"/>
      <c r="P17" s="39"/>
      <c r="Q17" s="39"/>
    </row>
    <row r="18" spans="1:7" ht="36.75" customHeight="1">
      <c r="A18" s="418"/>
      <c r="B18" s="43" t="s">
        <v>298</v>
      </c>
      <c r="C18" s="44" t="s">
        <v>306</v>
      </c>
      <c r="D18" s="47">
        <v>6382.67</v>
      </c>
      <c r="E18" s="47">
        <v>13.04</v>
      </c>
      <c r="F18" s="47">
        <v>5646.3025</v>
      </c>
      <c r="G18" s="50">
        <v>15.549724896012073</v>
      </c>
    </row>
    <row r="19" spans="1:17" s="38" customFormat="1" ht="36.75" customHeight="1">
      <c r="A19" s="413" t="s">
        <v>396</v>
      </c>
      <c r="B19" s="53" t="s">
        <v>319</v>
      </c>
      <c r="C19" s="54" t="s">
        <v>306</v>
      </c>
      <c r="D19" s="47">
        <v>48852.3</v>
      </c>
      <c r="E19" s="47">
        <v>3.7</v>
      </c>
      <c r="F19" s="47">
        <v>47095.3</v>
      </c>
      <c r="G19" s="50">
        <v>12.4</v>
      </c>
      <c r="I19" s="39"/>
      <c r="J19" s="39"/>
      <c r="K19" s="39"/>
      <c r="L19" s="39"/>
      <c r="M19" s="39"/>
      <c r="N19" s="39"/>
      <c r="O19" s="39"/>
      <c r="P19" s="39"/>
      <c r="Q19" s="39"/>
    </row>
    <row r="20" spans="1:17" s="38" customFormat="1" ht="36.75" customHeight="1">
      <c r="A20" s="419"/>
      <c r="B20" s="46" t="s">
        <v>320</v>
      </c>
      <c r="C20" s="52" t="s">
        <v>306</v>
      </c>
      <c r="D20" s="47">
        <v>35910.7</v>
      </c>
      <c r="E20" s="47">
        <v>13.6</v>
      </c>
      <c r="F20" s="47">
        <v>31606</v>
      </c>
      <c r="G20" s="50">
        <v>16</v>
      </c>
      <c r="H20" s="362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38" customFormat="1" ht="36.75" customHeight="1">
      <c r="A21" s="416" t="s">
        <v>421</v>
      </c>
      <c r="B21" s="43" t="s">
        <v>316</v>
      </c>
      <c r="C21" s="52" t="s">
        <v>306</v>
      </c>
      <c r="D21" s="47">
        <v>5022.04</v>
      </c>
      <c r="E21" s="47">
        <v>17</v>
      </c>
      <c r="F21" s="47">
        <v>4291.83</v>
      </c>
      <c r="G21" s="50">
        <v>16.2</v>
      </c>
      <c r="I21" s="39"/>
      <c r="J21" s="39"/>
      <c r="K21" s="39"/>
      <c r="L21" s="39"/>
      <c r="M21" s="39"/>
      <c r="N21" s="39"/>
      <c r="O21" s="39"/>
      <c r="P21" s="39"/>
      <c r="Q21" s="39"/>
    </row>
    <row r="22" spans="1:151" ht="36.75" customHeight="1">
      <c r="A22" s="418"/>
      <c r="B22" s="43" t="s">
        <v>317</v>
      </c>
      <c r="C22" s="52" t="s">
        <v>318</v>
      </c>
      <c r="D22" s="47">
        <v>136.3574</v>
      </c>
      <c r="E22" s="47">
        <v>12.63</v>
      </c>
      <c r="F22" s="47">
        <v>121.071</v>
      </c>
      <c r="G22" s="50">
        <v>12.59</v>
      </c>
      <c r="H22" s="38"/>
      <c r="R22" s="61"/>
      <c r="S22" s="62"/>
      <c r="T22" s="61"/>
      <c r="U22" s="62"/>
      <c r="V22" s="61"/>
      <c r="W22" s="62"/>
      <c r="X22" s="61"/>
      <c r="Y22" s="62"/>
      <c r="Z22" s="61"/>
      <c r="AA22" s="62"/>
      <c r="AB22" s="61"/>
      <c r="AC22" s="62"/>
      <c r="AD22" s="61"/>
      <c r="AE22" s="62"/>
      <c r="AF22" s="61"/>
      <c r="AG22" s="62"/>
      <c r="AH22" s="61"/>
      <c r="AI22" s="62"/>
      <c r="AJ22" s="61"/>
      <c r="AK22" s="62"/>
      <c r="AL22" s="61"/>
      <c r="AM22" s="62"/>
      <c r="AN22" s="61"/>
      <c r="AO22" s="62"/>
      <c r="AP22" s="61"/>
      <c r="AQ22" s="62"/>
      <c r="AR22" s="61"/>
      <c r="AS22" s="62"/>
      <c r="AT22" s="61"/>
      <c r="AU22" s="62"/>
      <c r="AV22" s="61"/>
      <c r="AW22" s="62"/>
      <c r="AX22" s="61"/>
      <c r="AY22" s="62"/>
      <c r="AZ22" s="61"/>
      <c r="BA22" s="62"/>
      <c r="BB22" s="61"/>
      <c r="BC22" s="62"/>
      <c r="BD22" s="61"/>
      <c r="BE22" s="62"/>
      <c r="BF22" s="61"/>
      <c r="BG22" s="62"/>
      <c r="BH22" s="61"/>
      <c r="BI22" s="62"/>
      <c r="BJ22" s="61"/>
      <c r="BK22" s="62"/>
      <c r="BL22" s="61"/>
      <c r="BM22" s="62"/>
      <c r="BN22" s="61"/>
      <c r="BO22" s="62"/>
      <c r="BP22" s="61"/>
      <c r="BQ22" s="62"/>
      <c r="BR22" s="61"/>
      <c r="BS22" s="62"/>
      <c r="BT22" s="61"/>
      <c r="BU22" s="62"/>
      <c r="BV22" s="61"/>
      <c r="BW22" s="62"/>
      <c r="BX22" s="61"/>
      <c r="BY22" s="62"/>
      <c r="BZ22" s="61"/>
      <c r="CA22" s="62"/>
      <c r="CB22" s="61"/>
      <c r="CC22" s="62"/>
      <c r="CD22" s="61"/>
      <c r="CE22" s="62"/>
      <c r="CF22" s="61"/>
      <c r="CG22" s="62"/>
      <c r="CH22" s="61"/>
      <c r="CI22" s="62"/>
      <c r="CJ22" s="61"/>
      <c r="CK22" s="62"/>
      <c r="CL22" s="61"/>
      <c r="CM22" s="62"/>
      <c r="CN22" s="61"/>
      <c r="CO22" s="62"/>
      <c r="CP22" s="61"/>
      <c r="CQ22" s="62"/>
      <c r="CR22" s="61"/>
      <c r="CS22" s="62"/>
      <c r="CT22" s="61"/>
      <c r="CU22" s="62"/>
      <c r="CV22" s="61"/>
      <c r="CW22" s="62"/>
      <c r="CX22" s="61"/>
      <c r="CY22" s="62"/>
      <c r="CZ22" s="61"/>
      <c r="DA22" s="62"/>
      <c r="DB22" s="61"/>
      <c r="DC22" s="62"/>
      <c r="DD22" s="61"/>
      <c r="DE22" s="62"/>
      <c r="DF22" s="61"/>
      <c r="DG22" s="62"/>
      <c r="DH22" s="61"/>
      <c r="DI22" s="62"/>
      <c r="DJ22" s="61"/>
      <c r="DK22" s="62"/>
      <c r="DL22" s="61"/>
      <c r="DM22" s="62"/>
      <c r="DN22" s="61"/>
      <c r="DO22" s="62"/>
      <c r="DP22" s="61"/>
      <c r="DQ22" s="62"/>
      <c r="DR22" s="61"/>
      <c r="DS22" s="62"/>
      <c r="DT22" s="61"/>
      <c r="DU22" s="62"/>
      <c r="DV22" s="61"/>
      <c r="DW22" s="62"/>
      <c r="DX22" s="61"/>
      <c r="DY22" s="62"/>
      <c r="DZ22" s="61"/>
      <c r="EA22" s="62"/>
      <c r="EB22" s="61"/>
      <c r="EC22" s="62"/>
      <c r="ED22" s="61"/>
      <c r="EE22" s="62"/>
      <c r="EF22" s="61"/>
      <c r="EG22" s="62"/>
      <c r="EH22" s="61"/>
      <c r="EI22" s="62"/>
      <c r="EJ22" s="61"/>
      <c r="EK22" s="62"/>
      <c r="EL22" s="61"/>
      <c r="EM22" s="62"/>
      <c r="EN22" s="61"/>
      <c r="EO22" s="62"/>
      <c r="EP22" s="61"/>
      <c r="EQ22" s="62"/>
      <c r="ER22" s="61"/>
      <c r="ES22" s="62"/>
      <c r="ET22" s="63"/>
      <c r="EU22" s="64"/>
    </row>
    <row r="23" spans="1:8" ht="36.75" customHeight="1">
      <c r="A23" s="413" t="s">
        <v>397</v>
      </c>
      <c r="B23" s="55" t="s">
        <v>321</v>
      </c>
      <c r="C23" s="56" t="s">
        <v>7</v>
      </c>
      <c r="D23" s="47">
        <v>101.9</v>
      </c>
      <c r="E23" s="47" t="s">
        <v>53</v>
      </c>
      <c r="F23" s="319">
        <v>101.46991408</v>
      </c>
      <c r="G23" s="315" t="s">
        <v>53</v>
      </c>
      <c r="H23" s="38"/>
    </row>
    <row r="24" spans="1:7" ht="36.75" customHeight="1">
      <c r="A24" s="414"/>
      <c r="B24" s="46" t="s">
        <v>322</v>
      </c>
      <c r="C24" s="52" t="s">
        <v>7</v>
      </c>
      <c r="D24" s="47">
        <v>102.3</v>
      </c>
      <c r="E24" s="47" t="s">
        <v>53</v>
      </c>
      <c r="F24" s="319">
        <v>101.22553458</v>
      </c>
      <c r="G24" s="315" t="s">
        <v>53</v>
      </c>
    </row>
    <row r="25" spans="1:7" ht="36.75" customHeight="1">
      <c r="A25" s="414"/>
      <c r="B25" s="46" t="s">
        <v>323</v>
      </c>
      <c r="C25" s="52" t="s">
        <v>7</v>
      </c>
      <c r="D25" s="47">
        <v>103.5</v>
      </c>
      <c r="E25" s="47" t="s">
        <v>53</v>
      </c>
      <c r="F25" s="319">
        <v>106</v>
      </c>
      <c r="G25" s="315" t="s">
        <v>53</v>
      </c>
    </row>
    <row r="26" spans="1:7" ht="36.75" customHeight="1">
      <c r="A26" s="419"/>
      <c r="B26" s="46" t="s">
        <v>324</v>
      </c>
      <c r="C26" s="52" t="s">
        <v>325</v>
      </c>
      <c r="D26" s="45">
        <v>103.7</v>
      </c>
      <c r="E26" s="47" t="s">
        <v>53</v>
      </c>
      <c r="F26" s="319">
        <v>107.6</v>
      </c>
      <c r="G26" s="315" t="s">
        <v>53</v>
      </c>
    </row>
    <row r="27" spans="1:7" ht="36.75" customHeight="1">
      <c r="A27" s="413" t="s">
        <v>398</v>
      </c>
      <c r="B27" s="46" t="s">
        <v>326</v>
      </c>
      <c r="C27" s="52" t="s">
        <v>327</v>
      </c>
      <c r="D27" s="47">
        <v>1158.35</v>
      </c>
      <c r="E27" s="47">
        <v>7.49</v>
      </c>
      <c r="F27" s="319">
        <v>1082.8</v>
      </c>
      <c r="G27" s="315">
        <v>4.76</v>
      </c>
    </row>
    <row r="28" spans="1:7" ht="36.75" customHeight="1">
      <c r="A28" s="414"/>
      <c r="B28" s="46" t="s">
        <v>328</v>
      </c>
      <c r="C28" s="52" t="s">
        <v>327</v>
      </c>
      <c r="D28" s="47">
        <v>1433.33</v>
      </c>
      <c r="E28" s="47">
        <v>10.7</v>
      </c>
      <c r="F28" s="319">
        <v>1295.0378</v>
      </c>
      <c r="G28" s="315">
        <v>5.3</v>
      </c>
    </row>
    <row r="29" spans="1:7" ht="36.75" customHeight="1">
      <c r="A29" s="414"/>
      <c r="B29" s="46" t="s">
        <v>329</v>
      </c>
      <c r="C29" s="52" t="s">
        <v>327</v>
      </c>
      <c r="D29" s="47">
        <v>735.05</v>
      </c>
      <c r="E29" s="47">
        <v>7.4</v>
      </c>
      <c r="F29" s="319">
        <v>684.0681</v>
      </c>
      <c r="G29" s="315">
        <v>3.5</v>
      </c>
    </row>
    <row r="30" spans="1:7" ht="36.75" customHeight="1">
      <c r="A30" s="414"/>
      <c r="B30" s="46" t="s">
        <v>330</v>
      </c>
      <c r="C30" s="52" t="s">
        <v>331</v>
      </c>
      <c r="D30" s="47">
        <v>4460.52</v>
      </c>
      <c r="E30" s="47">
        <v>2.5</v>
      </c>
      <c r="F30" s="47">
        <v>4361.29</v>
      </c>
      <c r="G30" s="50">
        <v>6.9</v>
      </c>
    </row>
    <row r="31" spans="1:7" ht="36.75" customHeight="1" thickBot="1">
      <c r="A31" s="415"/>
      <c r="B31" s="57" t="s">
        <v>332</v>
      </c>
      <c r="C31" s="58" t="s">
        <v>331</v>
      </c>
      <c r="D31" s="59">
        <v>3549.25</v>
      </c>
      <c r="E31" s="59">
        <v>3</v>
      </c>
      <c r="F31" s="59">
        <v>3447.83</v>
      </c>
      <c r="G31" s="60">
        <v>7.2</v>
      </c>
    </row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</sheetData>
  <sheetProtection/>
  <mergeCells count="13">
    <mergeCell ref="A27:A31"/>
    <mergeCell ref="A6:A11"/>
    <mergeCell ref="A12:A14"/>
    <mergeCell ref="A15:A18"/>
    <mergeCell ref="A19:A20"/>
    <mergeCell ref="A21:A22"/>
    <mergeCell ref="A23:A26"/>
    <mergeCell ref="A2:A3"/>
    <mergeCell ref="B2:B3"/>
    <mergeCell ref="A1:G1"/>
    <mergeCell ref="C2:C3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40"/>
  <sheetViews>
    <sheetView zoomScale="85" zoomScaleNormal="85" zoomScalePageLayoutView="0" workbookViewId="0" topLeftCell="AS1">
      <selection activeCell="BE9" sqref="BE9"/>
    </sheetView>
  </sheetViews>
  <sheetFormatPr defaultColWidth="10.00390625" defaultRowHeight="25.5" customHeight="1"/>
  <cols>
    <col min="1" max="1" width="10.50390625" style="361" customWidth="1"/>
    <col min="2" max="2" width="9.50390625" style="361" customWidth="1"/>
    <col min="3" max="3" width="7.125" style="361" customWidth="1"/>
    <col min="4" max="4" width="10.75390625" style="361" customWidth="1"/>
    <col min="5" max="5" width="7.125" style="361" customWidth="1"/>
    <col min="6" max="6" width="10.75390625" style="361" customWidth="1"/>
    <col min="7" max="7" width="7.125" style="361" customWidth="1"/>
    <col min="8" max="8" width="10.75390625" style="361" customWidth="1"/>
    <col min="9" max="9" width="7.125" style="361" customWidth="1"/>
    <col min="10" max="10" width="10.75390625" style="361" hidden="1" customWidth="1"/>
    <col min="11" max="11" width="5.50390625" style="361" hidden="1" customWidth="1"/>
    <col min="12" max="12" width="10.75390625" style="361" customWidth="1"/>
    <col min="13" max="13" width="7.125" style="361" customWidth="1"/>
    <col min="14" max="14" width="10.75390625" style="361" customWidth="1"/>
    <col min="15" max="15" width="7.125" style="361" customWidth="1"/>
    <col min="16" max="16" width="10.75390625" style="361" customWidth="1"/>
    <col min="17" max="17" width="7.125" style="361" customWidth="1"/>
    <col min="18" max="18" width="10.75390625" style="361" customWidth="1"/>
    <col min="19" max="19" width="7.125" style="361" customWidth="1"/>
    <col min="20" max="20" width="10.75390625" style="361" customWidth="1"/>
    <col min="21" max="21" width="7.125" style="361" customWidth="1"/>
    <col min="22" max="34" width="10.125" style="361" customWidth="1"/>
    <col min="35" max="35" width="9.25390625" style="361" customWidth="1"/>
    <col min="36" max="36" width="10.125" style="361" customWidth="1"/>
    <col min="37" max="37" width="9.50390625" style="361" customWidth="1"/>
    <col min="38" max="38" width="13.875" style="361" customWidth="1"/>
    <col min="39" max="39" width="10.25390625" style="361" customWidth="1"/>
    <col min="40" max="40" width="13.875" style="361" customWidth="1"/>
    <col min="41" max="41" width="10.25390625" style="361" customWidth="1"/>
    <col min="42" max="42" width="13.875" style="361" customWidth="1"/>
    <col min="43" max="43" width="10.25390625" style="361" customWidth="1"/>
    <col min="44" max="44" width="13.875" style="361" customWidth="1"/>
    <col min="45" max="45" width="10.25390625" style="361" customWidth="1"/>
    <col min="46" max="46" width="13.875" style="361" customWidth="1"/>
    <col min="47" max="47" width="10.25390625" style="361" customWidth="1"/>
    <col min="48" max="48" width="13.875" style="361" customWidth="1"/>
    <col min="49" max="49" width="10.25390625" style="361" customWidth="1"/>
    <col min="50" max="50" width="10.75390625" style="361" customWidth="1"/>
    <col min="51" max="51" width="7.50390625" style="361" customWidth="1"/>
    <col min="52" max="52" width="10.75390625" style="361" customWidth="1"/>
    <col min="53" max="53" width="7.50390625" style="361" customWidth="1"/>
    <col min="54" max="54" width="10.75390625" style="361" customWidth="1"/>
    <col min="55" max="55" width="7.50390625" style="361" customWidth="1"/>
    <col min="56" max="56" width="10.75390625" style="361" customWidth="1"/>
    <col min="57" max="57" width="7.50390625" style="361" customWidth="1"/>
    <col min="58" max="58" width="10.75390625" style="361" customWidth="1"/>
    <col min="59" max="59" width="7.50390625" style="361" customWidth="1"/>
    <col min="60" max="60" width="10.75390625" style="361" customWidth="1"/>
    <col min="61" max="61" width="7.50390625" style="361" customWidth="1"/>
    <col min="62" max="62" width="10.75390625" style="361" customWidth="1"/>
    <col min="63" max="63" width="7.50390625" style="361" customWidth="1"/>
    <col min="64" max="64" width="10.75390625" style="361" customWidth="1"/>
    <col min="65" max="65" width="7.50390625" style="361" customWidth="1"/>
    <col min="66" max="16384" width="10.00390625" style="361" customWidth="1"/>
  </cols>
  <sheetData>
    <row r="1" spans="1:65" s="323" customFormat="1" ht="36" customHeight="1" thickBot="1">
      <c r="A1" s="322"/>
      <c r="B1" s="420" t="s">
        <v>399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 t="s">
        <v>400</v>
      </c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 t="s">
        <v>401</v>
      </c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 t="s">
        <v>402</v>
      </c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</row>
    <row r="2" spans="1:65" s="324" customFormat="1" ht="33" customHeight="1">
      <c r="A2" s="425" t="s">
        <v>403</v>
      </c>
      <c r="B2" s="421" t="s">
        <v>404</v>
      </c>
      <c r="C2" s="421"/>
      <c r="D2" s="421"/>
      <c r="E2" s="421"/>
      <c r="F2" s="423" t="s">
        <v>405</v>
      </c>
      <c r="G2" s="421"/>
      <c r="H2" s="421"/>
      <c r="I2" s="421"/>
      <c r="J2" s="421" t="s">
        <v>406</v>
      </c>
      <c r="K2" s="421"/>
      <c r="L2" s="421"/>
      <c r="M2" s="421"/>
      <c r="N2" s="431" t="s">
        <v>308</v>
      </c>
      <c r="O2" s="432"/>
      <c r="P2" s="432"/>
      <c r="Q2" s="432"/>
      <c r="R2" s="432" t="s">
        <v>407</v>
      </c>
      <c r="S2" s="432"/>
      <c r="T2" s="432"/>
      <c r="U2" s="433"/>
      <c r="V2" s="434" t="s">
        <v>310</v>
      </c>
      <c r="W2" s="435"/>
      <c r="X2" s="435"/>
      <c r="Y2" s="432"/>
      <c r="Z2" s="421" t="s">
        <v>408</v>
      </c>
      <c r="AA2" s="421"/>
      <c r="AB2" s="421"/>
      <c r="AC2" s="421"/>
      <c r="AD2" s="423" t="s">
        <v>429</v>
      </c>
      <c r="AE2" s="421"/>
      <c r="AF2" s="421"/>
      <c r="AG2" s="421"/>
      <c r="AH2" s="421" t="s">
        <v>409</v>
      </c>
      <c r="AI2" s="421"/>
      <c r="AJ2" s="421"/>
      <c r="AK2" s="422"/>
      <c r="AL2" s="424" t="s">
        <v>313</v>
      </c>
      <c r="AM2" s="421"/>
      <c r="AN2" s="421"/>
      <c r="AO2" s="421"/>
      <c r="AP2" s="423" t="s">
        <v>333</v>
      </c>
      <c r="AQ2" s="421"/>
      <c r="AR2" s="421"/>
      <c r="AS2" s="421"/>
      <c r="AT2" s="423" t="s">
        <v>334</v>
      </c>
      <c r="AU2" s="421"/>
      <c r="AV2" s="421"/>
      <c r="AW2" s="422"/>
      <c r="AX2" s="424" t="s">
        <v>316</v>
      </c>
      <c r="AY2" s="421"/>
      <c r="AZ2" s="421"/>
      <c r="BA2" s="421"/>
      <c r="BB2" s="423" t="s">
        <v>335</v>
      </c>
      <c r="BC2" s="421"/>
      <c r="BD2" s="421"/>
      <c r="BE2" s="421"/>
      <c r="BF2" s="427" t="s">
        <v>410</v>
      </c>
      <c r="BG2" s="427"/>
      <c r="BH2" s="427"/>
      <c r="BI2" s="427"/>
      <c r="BJ2" s="427" t="s">
        <v>336</v>
      </c>
      <c r="BK2" s="427"/>
      <c r="BL2" s="427"/>
      <c r="BM2" s="428"/>
    </row>
    <row r="3" spans="1:65" s="324" customFormat="1" ht="35.25" customHeight="1">
      <c r="A3" s="426"/>
      <c r="B3" s="12" t="s">
        <v>411</v>
      </c>
      <c r="C3" s="13" t="s">
        <v>337</v>
      </c>
      <c r="D3" s="14" t="s">
        <v>412</v>
      </c>
      <c r="E3" s="13" t="s">
        <v>337</v>
      </c>
      <c r="F3" s="12" t="s">
        <v>338</v>
      </c>
      <c r="G3" s="13" t="s">
        <v>337</v>
      </c>
      <c r="H3" s="14" t="s">
        <v>413</v>
      </c>
      <c r="I3" s="13" t="s">
        <v>337</v>
      </c>
      <c r="J3" s="12" t="s">
        <v>338</v>
      </c>
      <c r="K3" s="13" t="s">
        <v>337</v>
      </c>
      <c r="L3" s="14" t="s">
        <v>412</v>
      </c>
      <c r="M3" s="13" t="s">
        <v>337</v>
      </c>
      <c r="N3" s="12" t="s">
        <v>338</v>
      </c>
      <c r="O3" s="13" t="s">
        <v>337</v>
      </c>
      <c r="P3" s="14" t="s">
        <v>413</v>
      </c>
      <c r="Q3" s="13" t="s">
        <v>337</v>
      </c>
      <c r="R3" s="325" t="s">
        <v>414</v>
      </c>
      <c r="S3" s="13" t="s">
        <v>337</v>
      </c>
      <c r="T3" s="14" t="s">
        <v>413</v>
      </c>
      <c r="U3" s="19" t="s">
        <v>337</v>
      </c>
      <c r="V3" s="12" t="s">
        <v>338</v>
      </c>
      <c r="W3" s="12" t="s">
        <v>299</v>
      </c>
      <c r="X3" s="14" t="s">
        <v>413</v>
      </c>
      <c r="Y3" s="14" t="s">
        <v>299</v>
      </c>
      <c r="Z3" s="12" t="s">
        <v>338</v>
      </c>
      <c r="AA3" s="12" t="s">
        <v>299</v>
      </c>
      <c r="AB3" s="14" t="s">
        <v>413</v>
      </c>
      <c r="AC3" s="14" t="s">
        <v>299</v>
      </c>
      <c r="AD3" s="12" t="s">
        <v>338</v>
      </c>
      <c r="AE3" s="12" t="s">
        <v>299</v>
      </c>
      <c r="AF3" s="14" t="s">
        <v>413</v>
      </c>
      <c r="AG3" s="14" t="s">
        <v>299</v>
      </c>
      <c r="AH3" s="12" t="s">
        <v>338</v>
      </c>
      <c r="AI3" s="12" t="s">
        <v>299</v>
      </c>
      <c r="AJ3" s="14" t="s">
        <v>413</v>
      </c>
      <c r="AK3" s="30" t="s">
        <v>299</v>
      </c>
      <c r="AL3" s="326" t="s">
        <v>415</v>
      </c>
      <c r="AM3" s="12" t="s">
        <v>299</v>
      </c>
      <c r="AN3" s="14" t="s">
        <v>413</v>
      </c>
      <c r="AO3" s="14" t="s">
        <v>299</v>
      </c>
      <c r="AP3" s="12" t="s">
        <v>338</v>
      </c>
      <c r="AQ3" s="12" t="s">
        <v>299</v>
      </c>
      <c r="AR3" s="14" t="s">
        <v>413</v>
      </c>
      <c r="AS3" s="14" t="s">
        <v>299</v>
      </c>
      <c r="AT3" s="12" t="s">
        <v>338</v>
      </c>
      <c r="AU3" s="12" t="s">
        <v>299</v>
      </c>
      <c r="AV3" s="14" t="s">
        <v>413</v>
      </c>
      <c r="AW3" s="31" t="s">
        <v>299</v>
      </c>
      <c r="AX3" s="327" t="s">
        <v>339</v>
      </c>
      <c r="AY3" s="12" t="s">
        <v>340</v>
      </c>
      <c r="AZ3" s="14" t="s">
        <v>413</v>
      </c>
      <c r="BA3" s="12" t="s">
        <v>340</v>
      </c>
      <c r="BB3" s="12" t="s">
        <v>416</v>
      </c>
      <c r="BC3" s="12" t="s">
        <v>299</v>
      </c>
      <c r="BD3" s="14" t="s">
        <v>413</v>
      </c>
      <c r="BE3" s="14" t="s">
        <v>299</v>
      </c>
      <c r="BF3" s="32" t="s">
        <v>341</v>
      </c>
      <c r="BG3" s="12" t="s">
        <v>340</v>
      </c>
      <c r="BH3" s="14" t="s">
        <v>413</v>
      </c>
      <c r="BI3" s="12" t="s">
        <v>340</v>
      </c>
      <c r="BJ3" s="32" t="s">
        <v>341</v>
      </c>
      <c r="BK3" s="12" t="s">
        <v>340</v>
      </c>
      <c r="BL3" s="14" t="s">
        <v>413</v>
      </c>
      <c r="BM3" s="31" t="s">
        <v>340</v>
      </c>
    </row>
    <row r="4" spans="1:65" s="324" customFormat="1" ht="35.25" customHeight="1">
      <c r="A4" s="320" t="s">
        <v>417</v>
      </c>
      <c r="B4" s="328">
        <v>8.5</v>
      </c>
      <c r="C4" s="329" t="s">
        <v>304</v>
      </c>
      <c r="D4" s="328">
        <v>7.1</v>
      </c>
      <c r="E4" s="330" t="s">
        <v>304</v>
      </c>
      <c r="F4" s="328">
        <v>2400.24071</v>
      </c>
      <c r="G4" s="329" t="s">
        <v>304</v>
      </c>
      <c r="H4" s="328">
        <v>11.4</v>
      </c>
      <c r="I4" s="329" t="s">
        <v>304</v>
      </c>
      <c r="J4" s="331"/>
      <c r="K4" s="329" t="s">
        <v>304</v>
      </c>
      <c r="L4" s="331">
        <v>10.1</v>
      </c>
      <c r="M4" s="329" t="s">
        <v>304</v>
      </c>
      <c r="N4" s="328">
        <v>3142.8733</v>
      </c>
      <c r="O4" s="329" t="s">
        <v>304</v>
      </c>
      <c r="P4" s="328">
        <v>16.3</v>
      </c>
      <c r="Q4" s="329" t="s">
        <v>304</v>
      </c>
      <c r="R4" s="328">
        <v>6745.566</v>
      </c>
      <c r="S4" s="329" t="s">
        <v>304</v>
      </c>
      <c r="T4" s="328">
        <v>11.3</v>
      </c>
      <c r="U4" s="332" t="s">
        <v>304</v>
      </c>
      <c r="V4" s="331">
        <v>12564.11803</v>
      </c>
      <c r="W4" s="331" t="s">
        <v>304</v>
      </c>
      <c r="X4" s="331">
        <v>10.1</v>
      </c>
      <c r="Y4" s="329" t="s">
        <v>304</v>
      </c>
      <c r="Z4" s="21">
        <v>4016.6</v>
      </c>
      <c r="AA4" s="22" t="str">
        <f>IF(Z4="","","—")</f>
        <v>—</v>
      </c>
      <c r="AB4" s="21">
        <v>6.1</v>
      </c>
      <c r="AC4" s="23" t="str">
        <f>IF(AB4="","","—")</f>
        <v>—</v>
      </c>
      <c r="AD4" s="21">
        <v>2308.17</v>
      </c>
      <c r="AE4" s="22" t="str">
        <f>IF(AD4="","","—")</f>
        <v>—</v>
      </c>
      <c r="AF4" s="21">
        <v>2.1</v>
      </c>
      <c r="AG4" s="22" t="str">
        <f>IF(AF4="","","—")</f>
        <v>—</v>
      </c>
      <c r="AH4" s="21">
        <v>6382.67</v>
      </c>
      <c r="AI4" s="22" t="str">
        <f>IF(AH4="","","—")</f>
        <v>—</v>
      </c>
      <c r="AJ4" s="21">
        <v>13</v>
      </c>
      <c r="AK4" s="23" t="str">
        <f>IF(AJ4="","","—")</f>
        <v>—</v>
      </c>
      <c r="AL4" s="333">
        <v>2367.57</v>
      </c>
      <c r="AM4" s="329" t="s">
        <v>304</v>
      </c>
      <c r="AN4" s="331">
        <v>25.3</v>
      </c>
      <c r="AO4" s="329" t="s">
        <v>304</v>
      </c>
      <c r="AP4" s="331">
        <v>1498.92</v>
      </c>
      <c r="AQ4" s="329" t="s">
        <v>304</v>
      </c>
      <c r="AR4" s="331">
        <v>23.3</v>
      </c>
      <c r="AS4" s="329" t="s">
        <v>304</v>
      </c>
      <c r="AT4" s="331">
        <v>868.65</v>
      </c>
      <c r="AU4" s="329" t="s">
        <v>304</v>
      </c>
      <c r="AV4" s="334">
        <v>29.1</v>
      </c>
      <c r="AW4" s="332" t="s">
        <v>304</v>
      </c>
      <c r="AX4" s="331">
        <v>5022.04</v>
      </c>
      <c r="AY4" s="329" t="s">
        <v>304</v>
      </c>
      <c r="AZ4" s="331">
        <v>17</v>
      </c>
      <c r="BA4" s="329" t="s">
        <v>304</v>
      </c>
      <c r="BB4" s="335">
        <v>1363574</v>
      </c>
      <c r="BC4" s="329" t="s">
        <v>304</v>
      </c>
      <c r="BD4" s="331">
        <v>12.6</v>
      </c>
      <c r="BE4" s="329" t="s">
        <v>304</v>
      </c>
      <c r="BF4" s="21">
        <v>1433.33</v>
      </c>
      <c r="BG4" s="23" t="str">
        <f>IF(BF4="","","—")</f>
        <v>—</v>
      </c>
      <c r="BH4" s="21">
        <v>10.7</v>
      </c>
      <c r="BI4" s="23" t="str">
        <f>IF(BH4="","","—")</f>
        <v>—</v>
      </c>
      <c r="BJ4" s="21">
        <v>735.05</v>
      </c>
      <c r="BK4" s="23" t="str">
        <f>IF(BJ4="","","—")</f>
        <v>—</v>
      </c>
      <c r="BL4" s="21">
        <v>7.4</v>
      </c>
      <c r="BM4" s="23" t="str">
        <f>IF(BL4="","","—")</f>
        <v>—</v>
      </c>
    </row>
    <row r="5" spans="1:65" s="341" customFormat="1" ht="33" customHeight="1">
      <c r="A5" s="320" t="s">
        <v>342</v>
      </c>
      <c r="B5" s="336">
        <v>9.5</v>
      </c>
      <c r="C5" s="15">
        <f aca="true" t="shared" si="0" ref="C5:C18">RANK(B5,B$5:B$18)</f>
        <v>1</v>
      </c>
      <c r="D5" s="337">
        <v>7.5</v>
      </c>
      <c r="E5" s="15">
        <f aca="true" t="shared" si="1" ref="E5:E18">RANK(D5,D$5:D$18)</f>
        <v>3</v>
      </c>
      <c r="F5" s="337">
        <v>1160.74593</v>
      </c>
      <c r="G5" s="15">
        <f aca="true" t="shared" si="2" ref="G5:G18">RANK(F5,F$5:F$18)</f>
        <v>1</v>
      </c>
      <c r="H5" s="337">
        <v>11.7</v>
      </c>
      <c r="I5" s="15">
        <f aca="true" t="shared" si="3" ref="I5:I18">RANK(H5,H$5:H$18)</f>
        <v>9</v>
      </c>
      <c r="J5" s="337"/>
      <c r="K5" s="15" t="e">
        <f aca="true" t="shared" si="4" ref="K5:K18">RANK(J5,J$5:J$18)</f>
        <v>#N/A</v>
      </c>
      <c r="L5" s="337">
        <v>11.9</v>
      </c>
      <c r="M5" s="15">
        <f aca="true" t="shared" si="5" ref="M5:M18">RANK(L5,L$5:L$18)</f>
        <v>3</v>
      </c>
      <c r="N5" s="337">
        <v>1313.7763</v>
      </c>
      <c r="O5" s="15">
        <f aca="true" t="shared" si="6" ref="O5:O18">RANK(N5,N$5:N$18)</f>
        <v>1</v>
      </c>
      <c r="P5" s="337">
        <v>3</v>
      </c>
      <c r="Q5" s="15">
        <f aca="true" t="shared" si="7" ref="Q5:Q18">RANK(P5,P$5:P$18)</f>
        <v>12</v>
      </c>
      <c r="R5" s="337">
        <v>1796.7904</v>
      </c>
      <c r="S5" s="15">
        <f aca="true" t="shared" si="8" ref="S5:S18">RANK(R5,R$5:R$18)</f>
        <v>1</v>
      </c>
      <c r="T5" s="337">
        <v>22.4</v>
      </c>
      <c r="U5" s="338">
        <f aca="true" t="shared" si="9" ref="U5:U18">RANK(T5,T$5:T$18)</f>
        <v>4</v>
      </c>
      <c r="V5" s="337">
        <v>3899.0131756322908</v>
      </c>
      <c r="W5" s="15">
        <f aca="true" t="shared" si="10" ref="W5:Y18">RANK(V5,V$5:V$18)</f>
        <v>1</v>
      </c>
      <c r="X5" s="337">
        <v>9.9</v>
      </c>
      <c r="Y5" s="15">
        <f t="shared" si="10"/>
        <v>12</v>
      </c>
      <c r="Z5" s="24">
        <v>1303.58</v>
      </c>
      <c r="AA5" s="25">
        <f aca="true" t="shared" si="11" ref="AA5:AA18">IF(Z5="","",RANK(Z5,Z$5:Z$18))</f>
        <v>1</v>
      </c>
      <c r="AB5" s="24">
        <v>13</v>
      </c>
      <c r="AC5" s="26">
        <f aca="true" t="shared" si="12" ref="AC5:AC18">IF(AB5="","",RANK(AB5,AB$5:AB$18))</f>
        <v>3</v>
      </c>
      <c r="AD5" s="24">
        <v>720.33</v>
      </c>
      <c r="AE5" s="25">
        <f aca="true" t="shared" si="13" ref="AE5:AE18">IF(AD5="","",RANK(AD5,AD$5:AD$18))</f>
        <v>1</v>
      </c>
      <c r="AF5" s="24">
        <v>14.2</v>
      </c>
      <c r="AG5" s="25">
        <f aca="true" t="shared" si="14" ref="AG5:AG18">IF(AF5="","",RANK(AF5,AF$5:AF$18))</f>
        <v>2</v>
      </c>
      <c r="AH5" s="24">
        <v>1106.03</v>
      </c>
      <c r="AI5" s="25">
        <f aca="true" t="shared" si="15" ref="AI5:AI18">IF(AH5="","",RANK(AH5,AH$5:AH$18))</f>
        <v>1</v>
      </c>
      <c r="AJ5" s="24">
        <v>17.4</v>
      </c>
      <c r="AK5" s="26">
        <f aca="true" t="shared" si="16" ref="AK5:AK18">IF(AJ5="","",RANK(AJ5,AJ$5:AJ$18))</f>
        <v>4</v>
      </c>
      <c r="AL5" s="339">
        <v>979.32</v>
      </c>
      <c r="AM5" s="15">
        <f aca="true" t="shared" si="17" ref="AM5:AM18">RANK(AL5,AL$5:AL$18)</f>
        <v>1</v>
      </c>
      <c r="AN5" s="337">
        <v>36.1</v>
      </c>
      <c r="AO5" s="15">
        <f aca="true" t="shared" si="18" ref="AO5:AO18">RANK(AN5,AN$5:AN$18)</f>
        <v>4</v>
      </c>
      <c r="AP5" s="337">
        <v>600.56</v>
      </c>
      <c r="AQ5" s="15">
        <f aca="true" t="shared" si="19" ref="AQ5:AQ18">RANK(AP5,AP$5:AP$18)</f>
        <v>1</v>
      </c>
      <c r="AR5" s="337">
        <v>34.8</v>
      </c>
      <c r="AS5" s="15">
        <f aca="true" t="shared" si="20" ref="AS5:AS18">RANK(AR5,AR$5:AR$18)</f>
        <v>5</v>
      </c>
      <c r="AT5" s="337">
        <v>378.75</v>
      </c>
      <c r="AU5" s="15">
        <f aca="true" t="shared" si="21" ref="AU5:AU18">RANK(AT5,AT$5:AT$18)</f>
        <v>1</v>
      </c>
      <c r="AV5" s="340">
        <v>38.2</v>
      </c>
      <c r="AW5" s="338">
        <f aca="true" t="shared" si="22" ref="AW5:AW18">RANK(AV5,AV$5:AV$18)</f>
        <v>4</v>
      </c>
      <c r="AX5" s="337">
        <v>860.78</v>
      </c>
      <c r="AY5" s="15">
        <f aca="true" t="shared" si="23" ref="AY5:AY18">RANK(AX5,AX$5:AX$18)</f>
        <v>1</v>
      </c>
      <c r="AZ5" s="337">
        <v>16.3</v>
      </c>
      <c r="BA5" s="15">
        <f aca="true" t="shared" si="24" ref="BA5:BA18">RANK(AZ5,AZ$5:AZ$18)</f>
        <v>13</v>
      </c>
      <c r="BB5" s="15">
        <v>490649</v>
      </c>
      <c r="BC5" s="15">
        <f aca="true" t="shared" si="25" ref="BC5:BC18">RANK(BB5,BB$5:BB$18)</f>
        <v>1</v>
      </c>
      <c r="BD5" s="337">
        <v>10.9</v>
      </c>
      <c r="BE5" s="15">
        <f aca="true" t="shared" si="26" ref="BE5:BE18">RANK(BD5,BD$5:BD$18)</f>
        <v>12</v>
      </c>
      <c r="BF5" s="33">
        <v>299.47</v>
      </c>
      <c r="BG5" s="26">
        <f aca="true" t="shared" si="27" ref="BG5:BG18">IF(BF5="","",RANK(BF5,BF$5:BF$18))</f>
        <v>1</v>
      </c>
      <c r="BH5" s="24">
        <v>16.1</v>
      </c>
      <c r="BI5" s="26">
        <f aca="true" t="shared" si="28" ref="BI5:BI18">IF(BH5="","",RANK(BH5,BH$5:BH$18))</f>
        <v>1</v>
      </c>
      <c r="BJ5" s="33">
        <v>112.82</v>
      </c>
      <c r="BK5" s="26">
        <f aca="true" t="shared" si="29" ref="BK5:BK18">IF(BJ5="","",RANK(BJ5,BJ$5:BJ$18))</f>
        <v>1</v>
      </c>
      <c r="BL5" s="24">
        <v>11.5</v>
      </c>
      <c r="BM5" s="26">
        <f aca="true" t="shared" si="30" ref="BM5:BM18">IF(BL5="","",RANK(BL5,BL$5:BL$18))</f>
        <v>4</v>
      </c>
    </row>
    <row r="6" spans="1:65" s="341" customFormat="1" ht="33" customHeight="1">
      <c r="A6" s="320" t="s">
        <v>343</v>
      </c>
      <c r="B6" s="336">
        <v>8.7</v>
      </c>
      <c r="C6" s="15">
        <f t="shared" si="0"/>
        <v>2</v>
      </c>
      <c r="D6" s="337">
        <v>7</v>
      </c>
      <c r="E6" s="15">
        <f t="shared" si="1"/>
        <v>10</v>
      </c>
      <c r="F6" s="337">
        <v>143.07709</v>
      </c>
      <c r="G6" s="15">
        <f t="shared" si="2"/>
        <v>5</v>
      </c>
      <c r="H6" s="337">
        <v>-8.6</v>
      </c>
      <c r="I6" s="15">
        <f t="shared" si="3"/>
        <v>14</v>
      </c>
      <c r="J6" s="337"/>
      <c r="K6" s="15" t="e">
        <f t="shared" si="4"/>
        <v>#N/A</v>
      </c>
      <c r="L6" s="337">
        <v>2.6</v>
      </c>
      <c r="M6" s="15">
        <f t="shared" si="5"/>
        <v>14</v>
      </c>
      <c r="N6" s="337">
        <v>321.8802</v>
      </c>
      <c r="O6" s="15">
        <f t="shared" si="6"/>
        <v>2</v>
      </c>
      <c r="P6" s="337">
        <v>28.4</v>
      </c>
      <c r="Q6" s="15">
        <f t="shared" si="7"/>
        <v>7</v>
      </c>
      <c r="R6" s="337">
        <v>657.5236</v>
      </c>
      <c r="S6" s="15">
        <f t="shared" si="8"/>
        <v>2</v>
      </c>
      <c r="T6" s="337">
        <v>13.4</v>
      </c>
      <c r="U6" s="338">
        <f t="shared" si="9"/>
        <v>8</v>
      </c>
      <c r="V6" s="337">
        <v>829.8953166454824</v>
      </c>
      <c r="W6" s="15">
        <f t="shared" si="10"/>
        <v>5</v>
      </c>
      <c r="X6" s="337">
        <v>9.8</v>
      </c>
      <c r="Y6" s="15">
        <f t="shared" si="10"/>
        <v>13</v>
      </c>
      <c r="Z6" s="24">
        <v>247.57</v>
      </c>
      <c r="AA6" s="25">
        <f t="shared" si="11"/>
        <v>3</v>
      </c>
      <c r="AB6" s="24">
        <v>-6.7</v>
      </c>
      <c r="AC6" s="26">
        <f t="shared" si="12"/>
        <v>14</v>
      </c>
      <c r="AD6" s="24">
        <v>144.51</v>
      </c>
      <c r="AE6" s="25">
        <f t="shared" si="13"/>
        <v>2</v>
      </c>
      <c r="AF6" s="24">
        <v>-16.6</v>
      </c>
      <c r="AG6" s="25">
        <f t="shared" si="14"/>
        <v>13</v>
      </c>
      <c r="AH6" s="24">
        <v>392.19</v>
      </c>
      <c r="AI6" s="25">
        <f t="shared" si="15"/>
        <v>8</v>
      </c>
      <c r="AJ6" s="24">
        <v>12.3</v>
      </c>
      <c r="AK6" s="26">
        <f t="shared" si="16"/>
        <v>5</v>
      </c>
      <c r="AL6" s="339">
        <v>152.66</v>
      </c>
      <c r="AM6" s="15">
        <f t="shared" si="17"/>
        <v>5</v>
      </c>
      <c r="AN6" s="337">
        <v>27.6</v>
      </c>
      <c r="AO6" s="15">
        <f t="shared" si="18"/>
        <v>7</v>
      </c>
      <c r="AP6" s="337">
        <v>113.62</v>
      </c>
      <c r="AQ6" s="15">
        <f t="shared" si="19"/>
        <v>3</v>
      </c>
      <c r="AR6" s="337">
        <v>27</v>
      </c>
      <c r="AS6" s="15">
        <f t="shared" si="20"/>
        <v>7</v>
      </c>
      <c r="AT6" s="337">
        <v>39.04</v>
      </c>
      <c r="AU6" s="15">
        <f t="shared" si="21"/>
        <v>7</v>
      </c>
      <c r="AV6" s="340">
        <v>29.6</v>
      </c>
      <c r="AW6" s="338">
        <f t="shared" si="22"/>
        <v>5</v>
      </c>
      <c r="AX6" s="337">
        <v>410.72</v>
      </c>
      <c r="AY6" s="15">
        <f t="shared" si="23"/>
        <v>4</v>
      </c>
      <c r="AZ6" s="337">
        <v>17.6</v>
      </c>
      <c r="BA6" s="15">
        <f t="shared" si="24"/>
        <v>2</v>
      </c>
      <c r="BB6" s="15">
        <v>118472</v>
      </c>
      <c r="BC6" s="15">
        <f t="shared" si="25"/>
        <v>5</v>
      </c>
      <c r="BD6" s="337">
        <v>17.6</v>
      </c>
      <c r="BE6" s="15">
        <f t="shared" si="26"/>
        <v>8</v>
      </c>
      <c r="BF6" s="33">
        <v>99.05</v>
      </c>
      <c r="BG6" s="26">
        <f t="shared" si="27"/>
        <v>7</v>
      </c>
      <c r="BH6" s="24">
        <v>7.5</v>
      </c>
      <c r="BI6" s="26">
        <f t="shared" si="28"/>
        <v>13</v>
      </c>
      <c r="BJ6" s="33">
        <v>52.18</v>
      </c>
      <c r="BK6" s="26">
        <f t="shared" si="29"/>
        <v>7</v>
      </c>
      <c r="BL6" s="24">
        <v>2.1</v>
      </c>
      <c r="BM6" s="26">
        <f t="shared" si="30"/>
        <v>13</v>
      </c>
    </row>
    <row r="7" spans="1:65" s="341" customFormat="1" ht="33" customHeight="1">
      <c r="A7" s="320" t="s">
        <v>344</v>
      </c>
      <c r="B7" s="336">
        <v>8.6</v>
      </c>
      <c r="C7" s="15">
        <f t="shared" si="0"/>
        <v>3</v>
      </c>
      <c r="D7" s="337">
        <v>6.9</v>
      </c>
      <c r="E7" s="15">
        <f t="shared" si="1"/>
        <v>12</v>
      </c>
      <c r="F7" s="337">
        <v>85.14075</v>
      </c>
      <c r="G7" s="15">
        <f t="shared" si="2"/>
        <v>7</v>
      </c>
      <c r="H7" s="337">
        <v>16.4</v>
      </c>
      <c r="I7" s="15">
        <f t="shared" si="3"/>
        <v>4</v>
      </c>
      <c r="J7" s="337"/>
      <c r="K7" s="15" t="e">
        <f t="shared" si="4"/>
        <v>#N/A</v>
      </c>
      <c r="L7" s="337">
        <v>8.2</v>
      </c>
      <c r="M7" s="15">
        <f t="shared" si="5"/>
        <v>11</v>
      </c>
      <c r="N7" s="337">
        <v>180.9152</v>
      </c>
      <c r="O7" s="15">
        <f t="shared" si="6"/>
        <v>5</v>
      </c>
      <c r="P7" s="337">
        <v>26.9</v>
      </c>
      <c r="Q7" s="15">
        <f t="shared" si="7"/>
        <v>8</v>
      </c>
      <c r="R7" s="337">
        <v>292.8775</v>
      </c>
      <c r="S7" s="15">
        <f t="shared" si="8"/>
        <v>10</v>
      </c>
      <c r="T7" s="337">
        <v>-1.5</v>
      </c>
      <c r="U7" s="338">
        <f t="shared" si="9"/>
        <v>11</v>
      </c>
      <c r="V7" s="337">
        <v>564.32274198289</v>
      </c>
      <c r="W7" s="15">
        <f t="shared" si="10"/>
        <v>10</v>
      </c>
      <c r="X7" s="337">
        <v>10</v>
      </c>
      <c r="Y7" s="15">
        <f t="shared" si="10"/>
        <v>11</v>
      </c>
      <c r="Z7" s="24">
        <v>178.52</v>
      </c>
      <c r="AA7" s="25">
        <f t="shared" si="11"/>
        <v>7</v>
      </c>
      <c r="AB7" s="24">
        <v>9.2</v>
      </c>
      <c r="AC7" s="26">
        <f t="shared" si="12"/>
        <v>4</v>
      </c>
      <c r="AD7" s="24">
        <v>101.03</v>
      </c>
      <c r="AE7" s="25">
        <f t="shared" si="13"/>
        <v>7</v>
      </c>
      <c r="AF7" s="24">
        <v>-1.2</v>
      </c>
      <c r="AG7" s="25">
        <f t="shared" si="14"/>
        <v>7</v>
      </c>
      <c r="AH7" s="24">
        <v>285.31</v>
      </c>
      <c r="AI7" s="25">
        <f t="shared" si="15"/>
        <v>11</v>
      </c>
      <c r="AJ7" s="24">
        <v>11.9</v>
      </c>
      <c r="AK7" s="26">
        <f t="shared" si="16"/>
        <v>7</v>
      </c>
      <c r="AL7" s="339">
        <v>143.55</v>
      </c>
      <c r="AM7" s="15">
        <f t="shared" si="17"/>
        <v>6</v>
      </c>
      <c r="AN7" s="337">
        <v>0</v>
      </c>
      <c r="AO7" s="15">
        <f t="shared" si="18"/>
        <v>13</v>
      </c>
      <c r="AP7" s="337">
        <v>87.71</v>
      </c>
      <c r="AQ7" s="15">
        <f t="shared" si="19"/>
        <v>8</v>
      </c>
      <c r="AR7" s="337">
        <v>8.9</v>
      </c>
      <c r="AS7" s="15">
        <f t="shared" si="20"/>
        <v>11</v>
      </c>
      <c r="AT7" s="337">
        <v>55.84</v>
      </c>
      <c r="AU7" s="15">
        <f t="shared" si="21"/>
        <v>5</v>
      </c>
      <c r="AV7" s="340">
        <v>-11.5</v>
      </c>
      <c r="AW7" s="338">
        <f t="shared" si="22"/>
        <v>12</v>
      </c>
      <c r="AX7" s="337">
        <v>358.64</v>
      </c>
      <c r="AY7" s="15">
        <f t="shared" si="23"/>
        <v>7</v>
      </c>
      <c r="AZ7" s="337">
        <v>16.8</v>
      </c>
      <c r="BA7" s="15">
        <f t="shared" si="24"/>
        <v>11</v>
      </c>
      <c r="BB7" s="15">
        <v>120805</v>
      </c>
      <c r="BC7" s="15">
        <f t="shared" si="25"/>
        <v>3</v>
      </c>
      <c r="BD7" s="337">
        <v>17.5</v>
      </c>
      <c r="BE7" s="15">
        <f t="shared" si="26"/>
        <v>9</v>
      </c>
      <c r="BF7" s="33">
        <v>99.84</v>
      </c>
      <c r="BG7" s="26">
        <f t="shared" si="27"/>
        <v>6</v>
      </c>
      <c r="BH7" s="24">
        <v>10.5</v>
      </c>
      <c r="BI7" s="26">
        <f t="shared" si="28"/>
        <v>8</v>
      </c>
      <c r="BJ7" s="33">
        <v>65.53</v>
      </c>
      <c r="BK7" s="26">
        <f t="shared" si="29"/>
        <v>5</v>
      </c>
      <c r="BL7" s="24">
        <v>8.8</v>
      </c>
      <c r="BM7" s="26">
        <f t="shared" si="30"/>
        <v>7</v>
      </c>
    </row>
    <row r="8" spans="1:65" s="341" customFormat="1" ht="33" customHeight="1">
      <c r="A8" s="320" t="s">
        <v>345</v>
      </c>
      <c r="B8" s="336">
        <v>6.8</v>
      </c>
      <c r="C8" s="15">
        <f t="shared" si="0"/>
        <v>10</v>
      </c>
      <c r="D8" s="337">
        <v>7.4</v>
      </c>
      <c r="E8" s="15">
        <f t="shared" si="1"/>
        <v>4</v>
      </c>
      <c r="F8" s="337">
        <v>151.6946</v>
      </c>
      <c r="G8" s="15">
        <f t="shared" si="2"/>
        <v>4</v>
      </c>
      <c r="H8" s="337">
        <v>20.5</v>
      </c>
      <c r="I8" s="15">
        <f t="shared" si="3"/>
        <v>1</v>
      </c>
      <c r="J8" s="337"/>
      <c r="K8" s="15" t="e">
        <f t="shared" si="4"/>
        <v>#N/A</v>
      </c>
      <c r="L8" s="337">
        <v>8.8</v>
      </c>
      <c r="M8" s="15">
        <f t="shared" si="5"/>
        <v>10</v>
      </c>
      <c r="N8" s="337">
        <v>195.746</v>
      </c>
      <c r="O8" s="15">
        <f t="shared" si="6"/>
        <v>4</v>
      </c>
      <c r="P8" s="337">
        <v>54.4</v>
      </c>
      <c r="Q8" s="15">
        <f t="shared" si="7"/>
        <v>3</v>
      </c>
      <c r="R8" s="337">
        <v>438.2591</v>
      </c>
      <c r="S8" s="15">
        <f t="shared" si="8"/>
        <v>8</v>
      </c>
      <c r="T8" s="337">
        <v>-2.7</v>
      </c>
      <c r="U8" s="338">
        <f t="shared" si="9"/>
        <v>12</v>
      </c>
      <c r="V8" s="337">
        <v>1078.9202499372136</v>
      </c>
      <c r="W8" s="15">
        <f t="shared" si="10"/>
        <v>2</v>
      </c>
      <c r="X8" s="337">
        <v>10.6</v>
      </c>
      <c r="Y8" s="15">
        <f t="shared" si="10"/>
        <v>3</v>
      </c>
      <c r="Z8" s="24">
        <v>211.15</v>
      </c>
      <c r="AA8" s="25">
        <f t="shared" si="11"/>
        <v>5</v>
      </c>
      <c r="AB8" s="24">
        <v>-6.4</v>
      </c>
      <c r="AC8" s="26">
        <f t="shared" si="12"/>
        <v>13</v>
      </c>
      <c r="AD8" s="24">
        <v>123.97</v>
      </c>
      <c r="AE8" s="25">
        <f t="shared" si="13"/>
        <v>4</v>
      </c>
      <c r="AF8" s="24">
        <v>-18.3</v>
      </c>
      <c r="AG8" s="25">
        <f t="shared" si="14"/>
        <v>14</v>
      </c>
      <c r="AH8" s="24">
        <v>535.41</v>
      </c>
      <c r="AI8" s="25">
        <f t="shared" si="15"/>
        <v>2</v>
      </c>
      <c r="AJ8" s="24">
        <v>7.6</v>
      </c>
      <c r="AK8" s="26">
        <f t="shared" si="16"/>
        <v>10</v>
      </c>
      <c r="AL8" s="339">
        <v>222.06</v>
      </c>
      <c r="AM8" s="15">
        <f t="shared" si="17"/>
        <v>3</v>
      </c>
      <c r="AN8" s="337">
        <v>-0.6</v>
      </c>
      <c r="AO8" s="15">
        <f t="shared" si="18"/>
        <v>14</v>
      </c>
      <c r="AP8" s="337">
        <v>112.31</v>
      </c>
      <c r="AQ8" s="15">
        <f t="shared" si="19"/>
        <v>4</v>
      </c>
      <c r="AR8" s="337">
        <v>-13.3</v>
      </c>
      <c r="AS8" s="15">
        <f t="shared" si="20"/>
        <v>13</v>
      </c>
      <c r="AT8" s="337">
        <v>109.75</v>
      </c>
      <c r="AU8" s="15">
        <f t="shared" si="21"/>
        <v>2</v>
      </c>
      <c r="AV8" s="340">
        <v>16.7</v>
      </c>
      <c r="AW8" s="338">
        <f t="shared" si="22"/>
        <v>7</v>
      </c>
      <c r="AX8" s="337">
        <v>397.84</v>
      </c>
      <c r="AY8" s="15">
        <f t="shared" si="23"/>
        <v>5</v>
      </c>
      <c r="AZ8" s="337">
        <v>15.8</v>
      </c>
      <c r="BA8" s="15">
        <f t="shared" si="24"/>
        <v>14</v>
      </c>
      <c r="BB8" s="15">
        <v>118937</v>
      </c>
      <c r="BC8" s="15">
        <f t="shared" si="25"/>
        <v>4</v>
      </c>
      <c r="BD8" s="337">
        <v>6.1</v>
      </c>
      <c r="BE8" s="15">
        <f t="shared" si="26"/>
        <v>13</v>
      </c>
      <c r="BF8" s="33">
        <v>123.33</v>
      </c>
      <c r="BG8" s="26">
        <f t="shared" si="27"/>
        <v>3</v>
      </c>
      <c r="BH8" s="24">
        <v>9.6</v>
      </c>
      <c r="BI8" s="26">
        <f t="shared" si="28"/>
        <v>11</v>
      </c>
      <c r="BJ8" s="33">
        <v>65.07</v>
      </c>
      <c r="BK8" s="26">
        <f t="shared" si="29"/>
        <v>6</v>
      </c>
      <c r="BL8" s="24">
        <v>8.9</v>
      </c>
      <c r="BM8" s="26">
        <f t="shared" si="30"/>
        <v>6</v>
      </c>
    </row>
    <row r="9" spans="1:65" s="341" customFormat="1" ht="33" customHeight="1">
      <c r="A9" s="320" t="s">
        <v>346</v>
      </c>
      <c r="B9" s="336">
        <v>6.5</v>
      </c>
      <c r="C9" s="15">
        <f t="shared" si="0"/>
        <v>13</v>
      </c>
      <c r="D9" s="337">
        <v>7.1</v>
      </c>
      <c r="E9" s="15">
        <f t="shared" si="1"/>
        <v>8</v>
      </c>
      <c r="F9" s="337">
        <v>70.92698</v>
      </c>
      <c r="G9" s="15">
        <f t="shared" si="2"/>
        <v>9</v>
      </c>
      <c r="H9" s="337">
        <v>9.8</v>
      </c>
      <c r="I9" s="15">
        <f t="shared" si="3"/>
        <v>11</v>
      </c>
      <c r="J9" s="337"/>
      <c r="K9" s="15" t="e">
        <f t="shared" si="4"/>
        <v>#N/A</v>
      </c>
      <c r="L9" s="337">
        <v>7.7</v>
      </c>
      <c r="M9" s="15">
        <f t="shared" si="5"/>
        <v>12</v>
      </c>
      <c r="N9" s="337">
        <v>141.2531</v>
      </c>
      <c r="O9" s="15">
        <f t="shared" si="6"/>
        <v>8</v>
      </c>
      <c r="P9" s="337">
        <v>10.3</v>
      </c>
      <c r="Q9" s="15">
        <f t="shared" si="7"/>
        <v>11</v>
      </c>
      <c r="R9" s="337">
        <v>208.6755</v>
      </c>
      <c r="S9" s="15">
        <f t="shared" si="8"/>
        <v>11</v>
      </c>
      <c r="T9" s="337">
        <v>-26</v>
      </c>
      <c r="U9" s="338">
        <f t="shared" si="9"/>
        <v>14</v>
      </c>
      <c r="V9" s="337">
        <v>778.9906296955508</v>
      </c>
      <c r="W9" s="15">
        <f t="shared" si="10"/>
        <v>7</v>
      </c>
      <c r="X9" s="337">
        <v>10.4</v>
      </c>
      <c r="Y9" s="15">
        <f t="shared" si="10"/>
        <v>6</v>
      </c>
      <c r="Z9" s="24">
        <v>122.67</v>
      </c>
      <c r="AA9" s="25">
        <f t="shared" si="11"/>
        <v>9</v>
      </c>
      <c r="AB9" s="24">
        <v>-1.8</v>
      </c>
      <c r="AC9" s="26">
        <f t="shared" si="12"/>
        <v>12</v>
      </c>
      <c r="AD9" s="24">
        <v>70.46</v>
      </c>
      <c r="AE9" s="25">
        <f t="shared" si="13"/>
        <v>10</v>
      </c>
      <c r="AF9" s="24">
        <v>-12.3</v>
      </c>
      <c r="AG9" s="25">
        <f t="shared" si="14"/>
        <v>12</v>
      </c>
      <c r="AH9" s="24">
        <v>525.94</v>
      </c>
      <c r="AI9" s="25">
        <f t="shared" si="15"/>
        <v>3</v>
      </c>
      <c r="AJ9" s="24">
        <v>12.2</v>
      </c>
      <c r="AK9" s="26">
        <f t="shared" si="16"/>
        <v>6</v>
      </c>
      <c r="AL9" s="339">
        <v>112.42</v>
      </c>
      <c r="AM9" s="15">
        <f t="shared" si="17"/>
        <v>7</v>
      </c>
      <c r="AN9" s="337">
        <v>23.8</v>
      </c>
      <c r="AO9" s="15">
        <f t="shared" si="18"/>
        <v>9</v>
      </c>
      <c r="AP9" s="337">
        <v>107.18</v>
      </c>
      <c r="AQ9" s="15">
        <f t="shared" si="19"/>
        <v>5</v>
      </c>
      <c r="AR9" s="337">
        <v>26.4</v>
      </c>
      <c r="AS9" s="15">
        <f t="shared" si="20"/>
        <v>8</v>
      </c>
      <c r="AT9" s="337">
        <v>5.24</v>
      </c>
      <c r="AU9" s="15">
        <f t="shared" si="21"/>
        <v>10</v>
      </c>
      <c r="AV9" s="340">
        <v>-12.3</v>
      </c>
      <c r="AW9" s="338">
        <f t="shared" si="22"/>
        <v>13</v>
      </c>
      <c r="AX9" s="337">
        <v>345.22</v>
      </c>
      <c r="AY9" s="15">
        <f t="shared" si="23"/>
        <v>8</v>
      </c>
      <c r="AZ9" s="337">
        <v>17.5</v>
      </c>
      <c r="BA9" s="15">
        <f t="shared" si="24"/>
        <v>3</v>
      </c>
      <c r="BB9" s="15">
        <v>26066</v>
      </c>
      <c r="BC9" s="15">
        <f t="shared" si="25"/>
        <v>11</v>
      </c>
      <c r="BD9" s="337">
        <v>12.9</v>
      </c>
      <c r="BE9" s="15">
        <f t="shared" si="26"/>
        <v>11</v>
      </c>
      <c r="BF9" s="33">
        <v>73.71</v>
      </c>
      <c r="BG9" s="26">
        <f t="shared" si="27"/>
        <v>11</v>
      </c>
      <c r="BH9" s="24">
        <v>10.8</v>
      </c>
      <c r="BI9" s="26">
        <f t="shared" si="28"/>
        <v>7</v>
      </c>
      <c r="BJ9" s="33">
        <v>29.79</v>
      </c>
      <c r="BK9" s="26">
        <f t="shared" si="29"/>
        <v>12</v>
      </c>
      <c r="BL9" s="24">
        <v>7.8</v>
      </c>
      <c r="BM9" s="26">
        <f t="shared" si="30"/>
        <v>8</v>
      </c>
    </row>
    <row r="10" spans="1:65" s="353" customFormat="1" ht="33" customHeight="1">
      <c r="A10" s="342" t="s">
        <v>418</v>
      </c>
      <c r="B10" s="343">
        <v>7</v>
      </c>
      <c r="C10" s="344">
        <f t="shared" si="0"/>
        <v>7</v>
      </c>
      <c r="D10" s="345">
        <v>7.2</v>
      </c>
      <c r="E10" s="344">
        <f t="shared" si="1"/>
        <v>6</v>
      </c>
      <c r="F10" s="345">
        <v>140.42888</v>
      </c>
      <c r="G10" s="344">
        <f t="shared" si="2"/>
        <v>6</v>
      </c>
      <c r="H10" s="345">
        <v>19.2</v>
      </c>
      <c r="I10" s="344">
        <f t="shared" si="3"/>
        <v>2</v>
      </c>
      <c r="J10" s="345"/>
      <c r="K10" s="344" t="e">
        <f t="shared" si="4"/>
        <v>#N/A</v>
      </c>
      <c r="L10" s="345">
        <v>11.7</v>
      </c>
      <c r="M10" s="344">
        <f t="shared" si="5"/>
        <v>5</v>
      </c>
      <c r="N10" s="345">
        <v>155.1162</v>
      </c>
      <c r="O10" s="344">
        <f t="shared" si="6"/>
        <v>6</v>
      </c>
      <c r="P10" s="345">
        <v>25.6</v>
      </c>
      <c r="Q10" s="344">
        <f t="shared" si="7"/>
        <v>9</v>
      </c>
      <c r="R10" s="345">
        <v>473.0677</v>
      </c>
      <c r="S10" s="344">
        <f t="shared" si="8"/>
        <v>6</v>
      </c>
      <c r="T10" s="345">
        <v>14.2</v>
      </c>
      <c r="U10" s="346">
        <f t="shared" si="9"/>
        <v>7</v>
      </c>
      <c r="V10" s="345">
        <v>1042.5069316482097</v>
      </c>
      <c r="W10" s="344">
        <f t="shared" si="10"/>
        <v>3</v>
      </c>
      <c r="X10" s="345">
        <v>9.2</v>
      </c>
      <c r="Y10" s="344">
        <f t="shared" si="10"/>
        <v>14</v>
      </c>
      <c r="Z10" s="347">
        <v>280.35</v>
      </c>
      <c r="AA10" s="348">
        <f t="shared" si="11"/>
        <v>2</v>
      </c>
      <c r="AB10" s="347">
        <v>6.9</v>
      </c>
      <c r="AC10" s="349">
        <f t="shared" si="12"/>
        <v>6</v>
      </c>
      <c r="AD10" s="347">
        <v>117.55</v>
      </c>
      <c r="AE10" s="348">
        <f t="shared" si="13"/>
        <v>5</v>
      </c>
      <c r="AF10" s="347">
        <v>-10.2</v>
      </c>
      <c r="AG10" s="348">
        <f t="shared" si="14"/>
        <v>11</v>
      </c>
      <c r="AH10" s="347">
        <v>418.29</v>
      </c>
      <c r="AI10" s="348">
        <f t="shared" si="15"/>
        <v>6</v>
      </c>
      <c r="AJ10" s="347">
        <v>8.9</v>
      </c>
      <c r="AK10" s="349">
        <f t="shared" si="16"/>
        <v>9</v>
      </c>
      <c r="AL10" s="350">
        <v>177.49</v>
      </c>
      <c r="AM10" s="344">
        <f t="shared" si="17"/>
        <v>4</v>
      </c>
      <c r="AN10" s="345">
        <v>32.7</v>
      </c>
      <c r="AO10" s="344">
        <f t="shared" si="18"/>
        <v>5</v>
      </c>
      <c r="AP10" s="345">
        <v>89.18</v>
      </c>
      <c r="AQ10" s="344">
        <f t="shared" si="19"/>
        <v>7</v>
      </c>
      <c r="AR10" s="345">
        <v>-13.7</v>
      </c>
      <c r="AS10" s="344">
        <f t="shared" si="20"/>
        <v>14</v>
      </c>
      <c r="AT10" s="345">
        <v>88.31</v>
      </c>
      <c r="AU10" s="344">
        <f t="shared" si="21"/>
        <v>4</v>
      </c>
      <c r="AV10" s="351">
        <v>190.2</v>
      </c>
      <c r="AW10" s="346">
        <f t="shared" si="22"/>
        <v>1</v>
      </c>
      <c r="AX10" s="345">
        <v>500.51</v>
      </c>
      <c r="AY10" s="344">
        <f t="shared" si="23"/>
        <v>3</v>
      </c>
      <c r="AZ10" s="345">
        <v>17.4</v>
      </c>
      <c r="BA10" s="344">
        <f t="shared" si="24"/>
        <v>4</v>
      </c>
      <c r="BB10" s="344">
        <v>50305</v>
      </c>
      <c r="BC10" s="344">
        <f t="shared" si="25"/>
        <v>8</v>
      </c>
      <c r="BD10" s="345">
        <v>26.1</v>
      </c>
      <c r="BE10" s="344">
        <f t="shared" si="26"/>
        <v>4</v>
      </c>
      <c r="BF10" s="352">
        <v>123.34</v>
      </c>
      <c r="BG10" s="349">
        <f t="shared" si="27"/>
        <v>2</v>
      </c>
      <c r="BH10" s="347">
        <v>9.7</v>
      </c>
      <c r="BI10" s="349">
        <f t="shared" si="28"/>
        <v>10</v>
      </c>
      <c r="BJ10" s="352">
        <v>68.65</v>
      </c>
      <c r="BK10" s="349">
        <f t="shared" si="29"/>
        <v>4</v>
      </c>
      <c r="BL10" s="347">
        <v>7</v>
      </c>
      <c r="BM10" s="349">
        <f t="shared" si="30"/>
        <v>10</v>
      </c>
    </row>
    <row r="11" spans="1:65" s="341" customFormat="1" ht="33" customHeight="1">
      <c r="A11" s="320" t="s">
        <v>347</v>
      </c>
      <c r="B11" s="336">
        <v>7</v>
      </c>
      <c r="C11" s="15">
        <f t="shared" si="0"/>
        <v>7</v>
      </c>
      <c r="D11" s="337">
        <v>7.3</v>
      </c>
      <c r="E11" s="15">
        <f t="shared" si="1"/>
        <v>5</v>
      </c>
      <c r="F11" s="337">
        <v>168.7011</v>
      </c>
      <c r="G11" s="15">
        <f t="shared" si="2"/>
        <v>2</v>
      </c>
      <c r="H11" s="337">
        <v>16.1</v>
      </c>
      <c r="I11" s="15">
        <f t="shared" si="3"/>
        <v>5</v>
      </c>
      <c r="J11" s="337"/>
      <c r="K11" s="15" t="e">
        <f t="shared" si="4"/>
        <v>#N/A</v>
      </c>
      <c r="L11" s="337">
        <v>10.1</v>
      </c>
      <c r="M11" s="15">
        <f t="shared" si="5"/>
        <v>8</v>
      </c>
      <c r="N11" s="337">
        <v>204.5432</v>
      </c>
      <c r="O11" s="15">
        <f t="shared" si="6"/>
        <v>3</v>
      </c>
      <c r="P11" s="337">
        <v>37.1</v>
      </c>
      <c r="Q11" s="15">
        <f t="shared" si="7"/>
        <v>5</v>
      </c>
      <c r="R11" s="337">
        <v>459.8054</v>
      </c>
      <c r="S11" s="15">
        <f t="shared" si="8"/>
        <v>7</v>
      </c>
      <c r="T11" s="337">
        <v>24.3</v>
      </c>
      <c r="U11" s="338">
        <f t="shared" si="9"/>
        <v>3</v>
      </c>
      <c r="V11" s="337">
        <v>977.0718542464133</v>
      </c>
      <c r="W11" s="15">
        <f t="shared" si="10"/>
        <v>4</v>
      </c>
      <c r="X11" s="337">
        <v>10.7</v>
      </c>
      <c r="Y11" s="15">
        <f t="shared" si="10"/>
        <v>2</v>
      </c>
      <c r="Z11" s="24">
        <v>220.7</v>
      </c>
      <c r="AA11" s="25">
        <f t="shared" si="11"/>
        <v>4</v>
      </c>
      <c r="AB11" s="24">
        <v>6.8</v>
      </c>
      <c r="AC11" s="26">
        <f t="shared" si="12"/>
        <v>7</v>
      </c>
      <c r="AD11" s="24">
        <v>136.86</v>
      </c>
      <c r="AE11" s="25">
        <f t="shared" si="13"/>
        <v>3</v>
      </c>
      <c r="AF11" s="24">
        <v>-0.4</v>
      </c>
      <c r="AG11" s="25">
        <f t="shared" si="14"/>
        <v>6</v>
      </c>
      <c r="AH11" s="24">
        <v>426.65</v>
      </c>
      <c r="AI11" s="25">
        <f t="shared" si="15"/>
        <v>5</v>
      </c>
      <c r="AJ11" s="24">
        <v>6.3</v>
      </c>
      <c r="AK11" s="26">
        <f t="shared" si="16"/>
        <v>11</v>
      </c>
      <c r="AL11" s="339">
        <v>85.84</v>
      </c>
      <c r="AM11" s="15">
        <f t="shared" si="17"/>
        <v>9</v>
      </c>
      <c r="AN11" s="337">
        <v>43.6</v>
      </c>
      <c r="AO11" s="15">
        <f t="shared" si="18"/>
        <v>2</v>
      </c>
      <c r="AP11" s="337">
        <v>71.15</v>
      </c>
      <c r="AQ11" s="15">
        <f t="shared" si="19"/>
        <v>9</v>
      </c>
      <c r="AR11" s="337">
        <v>49.7</v>
      </c>
      <c r="AS11" s="15">
        <f t="shared" si="20"/>
        <v>3</v>
      </c>
      <c r="AT11" s="337">
        <v>14.69</v>
      </c>
      <c r="AU11" s="15">
        <f t="shared" si="21"/>
        <v>8</v>
      </c>
      <c r="AV11" s="340">
        <v>19.9</v>
      </c>
      <c r="AW11" s="338">
        <f t="shared" si="22"/>
        <v>6</v>
      </c>
      <c r="AX11" s="337">
        <v>388.62</v>
      </c>
      <c r="AY11" s="15">
        <f t="shared" si="23"/>
        <v>6</v>
      </c>
      <c r="AZ11" s="337">
        <v>17.8</v>
      </c>
      <c r="BA11" s="15">
        <f t="shared" si="24"/>
        <v>1</v>
      </c>
      <c r="BB11" s="15">
        <v>101471</v>
      </c>
      <c r="BC11" s="15">
        <f t="shared" si="25"/>
        <v>7</v>
      </c>
      <c r="BD11" s="337">
        <v>18</v>
      </c>
      <c r="BE11" s="15">
        <f t="shared" si="26"/>
        <v>7</v>
      </c>
      <c r="BF11" s="33">
        <v>94.15</v>
      </c>
      <c r="BG11" s="26">
        <f t="shared" si="27"/>
        <v>8</v>
      </c>
      <c r="BH11" s="24">
        <v>12.6</v>
      </c>
      <c r="BI11" s="26">
        <f t="shared" si="28"/>
        <v>3</v>
      </c>
      <c r="BJ11" s="33">
        <v>43</v>
      </c>
      <c r="BK11" s="26">
        <f t="shared" si="29"/>
        <v>8</v>
      </c>
      <c r="BL11" s="24">
        <v>12.5</v>
      </c>
      <c r="BM11" s="26">
        <f t="shared" si="30"/>
        <v>2</v>
      </c>
    </row>
    <row r="12" spans="1:65" s="341" customFormat="1" ht="33" customHeight="1">
      <c r="A12" s="320" t="s">
        <v>348</v>
      </c>
      <c r="B12" s="336">
        <v>6.8</v>
      </c>
      <c r="C12" s="15">
        <f t="shared" si="0"/>
        <v>10</v>
      </c>
      <c r="D12" s="337">
        <v>6.5</v>
      </c>
      <c r="E12" s="15">
        <f t="shared" si="1"/>
        <v>13</v>
      </c>
      <c r="F12" s="337">
        <v>51.2815</v>
      </c>
      <c r="G12" s="15">
        <f t="shared" si="2"/>
        <v>11</v>
      </c>
      <c r="H12" s="337">
        <v>14</v>
      </c>
      <c r="I12" s="15">
        <f t="shared" si="3"/>
        <v>6</v>
      </c>
      <c r="J12" s="337"/>
      <c r="K12" s="15" t="e">
        <f t="shared" si="4"/>
        <v>#N/A</v>
      </c>
      <c r="L12" s="337">
        <v>11.9</v>
      </c>
      <c r="M12" s="15">
        <f t="shared" si="5"/>
        <v>3</v>
      </c>
      <c r="N12" s="337">
        <v>53.0708</v>
      </c>
      <c r="O12" s="15">
        <f t="shared" si="6"/>
        <v>13</v>
      </c>
      <c r="P12" s="337">
        <v>75.1</v>
      </c>
      <c r="Q12" s="15">
        <f t="shared" si="7"/>
        <v>2</v>
      </c>
      <c r="R12" s="337">
        <v>91.4432</v>
      </c>
      <c r="S12" s="15">
        <f t="shared" si="8"/>
        <v>14</v>
      </c>
      <c r="T12" s="337">
        <v>17.3</v>
      </c>
      <c r="U12" s="338">
        <f t="shared" si="9"/>
        <v>6</v>
      </c>
      <c r="V12" s="337">
        <v>179.02225792629093</v>
      </c>
      <c r="W12" s="15">
        <f t="shared" si="10"/>
        <v>14</v>
      </c>
      <c r="X12" s="337">
        <v>10.3</v>
      </c>
      <c r="Y12" s="15">
        <f t="shared" si="10"/>
        <v>8</v>
      </c>
      <c r="Z12" s="24">
        <v>49.24</v>
      </c>
      <c r="AA12" s="25">
        <f t="shared" si="11"/>
        <v>14</v>
      </c>
      <c r="AB12" s="24">
        <v>4.2</v>
      </c>
      <c r="AC12" s="26">
        <f t="shared" si="12"/>
        <v>11</v>
      </c>
      <c r="AD12" s="24">
        <v>26.72</v>
      </c>
      <c r="AE12" s="25">
        <f t="shared" si="13"/>
        <v>14</v>
      </c>
      <c r="AF12" s="24">
        <v>-8.1</v>
      </c>
      <c r="AG12" s="25">
        <f t="shared" si="14"/>
        <v>10</v>
      </c>
      <c r="AH12" s="24">
        <v>131.36</v>
      </c>
      <c r="AI12" s="25">
        <f t="shared" si="15"/>
        <v>14</v>
      </c>
      <c r="AJ12" s="24">
        <v>10.1</v>
      </c>
      <c r="AK12" s="26">
        <f t="shared" si="16"/>
        <v>8</v>
      </c>
      <c r="AL12" s="339">
        <v>5.18</v>
      </c>
      <c r="AM12" s="15">
        <f t="shared" si="17"/>
        <v>13</v>
      </c>
      <c r="AN12" s="337">
        <v>9.6</v>
      </c>
      <c r="AO12" s="15">
        <f t="shared" si="18"/>
        <v>12</v>
      </c>
      <c r="AP12" s="337">
        <v>4.83</v>
      </c>
      <c r="AQ12" s="15">
        <f t="shared" si="19"/>
        <v>13</v>
      </c>
      <c r="AR12" s="337">
        <v>10.5</v>
      </c>
      <c r="AS12" s="15">
        <f t="shared" si="20"/>
        <v>10</v>
      </c>
      <c r="AT12" s="337">
        <v>0.35</v>
      </c>
      <c r="AU12" s="15">
        <f t="shared" si="21"/>
        <v>14</v>
      </c>
      <c r="AV12" s="340">
        <v>-0.5</v>
      </c>
      <c r="AW12" s="338">
        <f t="shared" si="22"/>
        <v>10</v>
      </c>
      <c r="AX12" s="337">
        <v>61.41</v>
      </c>
      <c r="AY12" s="15">
        <f t="shared" si="23"/>
        <v>14</v>
      </c>
      <c r="AZ12" s="337">
        <v>17.2</v>
      </c>
      <c r="BA12" s="15">
        <f t="shared" si="24"/>
        <v>7</v>
      </c>
      <c r="BB12" s="15">
        <v>9725</v>
      </c>
      <c r="BC12" s="15">
        <f t="shared" si="25"/>
        <v>12</v>
      </c>
      <c r="BD12" s="337">
        <v>41.3</v>
      </c>
      <c r="BE12" s="15">
        <f t="shared" si="26"/>
        <v>2</v>
      </c>
      <c r="BF12" s="33">
        <v>22.29</v>
      </c>
      <c r="BG12" s="26">
        <f t="shared" si="27"/>
        <v>14</v>
      </c>
      <c r="BH12" s="24">
        <v>9</v>
      </c>
      <c r="BI12" s="26">
        <f t="shared" si="28"/>
        <v>12</v>
      </c>
      <c r="BJ12" s="33">
        <v>5.69</v>
      </c>
      <c r="BK12" s="26">
        <f t="shared" si="29"/>
        <v>14</v>
      </c>
      <c r="BL12" s="24">
        <v>3.9</v>
      </c>
      <c r="BM12" s="26">
        <f t="shared" si="30"/>
        <v>12</v>
      </c>
    </row>
    <row r="13" spans="1:65" s="341" customFormat="1" ht="33" customHeight="1">
      <c r="A13" s="320" t="s">
        <v>349</v>
      </c>
      <c r="B13" s="336">
        <v>7.9</v>
      </c>
      <c r="C13" s="15">
        <f t="shared" si="0"/>
        <v>4</v>
      </c>
      <c r="D13" s="337">
        <v>8.1</v>
      </c>
      <c r="E13" s="15">
        <f t="shared" si="1"/>
        <v>1</v>
      </c>
      <c r="F13" s="337">
        <v>66.20302</v>
      </c>
      <c r="G13" s="15">
        <f t="shared" si="2"/>
        <v>10</v>
      </c>
      <c r="H13" s="337">
        <v>13.9</v>
      </c>
      <c r="I13" s="15">
        <f t="shared" si="3"/>
        <v>7</v>
      </c>
      <c r="J13" s="337"/>
      <c r="K13" s="15" t="e">
        <f t="shared" si="4"/>
        <v>#N/A</v>
      </c>
      <c r="L13" s="337">
        <v>9.3</v>
      </c>
      <c r="M13" s="15">
        <f t="shared" si="5"/>
        <v>9</v>
      </c>
      <c r="N13" s="337">
        <v>95.7991</v>
      </c>
      <c r="O13" s="15">
        <f t="shared" si="6"/>
        <v>11</v>
      </c>
      <c r="P13" s="337">
        <v>28.6</v>
      </c>
      <c r="Q13" s="15">
        <f t="shared" si="7"/>
        <v>6</v>
      </c>
      <c r="R13" s="337">
        <v>307.2382</v>
      </c>
      <c r="S13" s="15">
        <f t="shared" si="8"/>
        <v>9</v>
      </c>
      <c r="T13" s="337">
        <v>25.1</v>
      </c>
      <c r="U13" s="338">
        <f t="shared" si="9"/>
        <v>2</v>
      </c>
      <c r="V13" s="337">
        <v>578.7629164815186</v>
      </c>
      <c r="W13" s="15">
        <f t="shared" si="10"/>
        <v>9</v>
      </c>
      <c r="X13" s="337">
        <v>10.3</v>
      </c>
      <c r="Y13" s="15">
        <f t="shared" si="10"/>
        <v>8</v>
      </c>
      <c r="Z13" s="24">
        <v>104.74</v>
      </c>
      <c r="AA13" s="25">
        <f t="shared" si="11"/>
        <v>12</v>
      </c>
      <c r="AB13" s="24">
        <v>8.9</v>
      </c>
      <c r="AC13" s="26">
        <f t="shared" si="12"/>
        <v>5</v>
      </c>
      <c r="AD13" s="24">
        <v>57.96</v>
      </c>
      <c r="AE13" s="25">
        <f t="shared" si="13"/>
        <v>11</v>
      </c>
      <c r="AF13" s="24">
        <v>1.4</v>
      </c>
      <c r="AG13" s="25">
        <f t="shared" si="14"/>
        <v>5</v>
      </c>
      <c r="AH13" s="24">
        <v>315.05</v>
      </c>
      <c r="AI13" s="25">
        <f t="shared" si="15"/>
        <v>10</v>
      </c>
      <c r="AJ13" s="24">
        <v>5.9</v>
      </c>
      <c r="AK13" s="26">
        <f t="shared" si="16"/>
        <v>12</v>
      </c>
      <c r="AL13" s="339">
        <v>66.87</v>
      </c>
      <c r="AM13" s="15">
        <f t="shared" si="17"/>
        <v>11</v>
      </c>
      <c r="AN13" s="337">
        <v>77.1</v>
      </c>
      <c r="AO13" s="15">
        <f t="shared" si="18"/>
        <v>1</v>
      </c>
      <c r="AP13" s="337">
        <v>58.35</v>
      </c>
      <c r="AQ13" s="15">
        <f t="shared" si="19"/>
        <v>10</v>
      </c>
      <c r="AR13" s="337">
        <v>124.7</v>
      </c>
      <c r="AS13" s="15">
        <f t="shared" si="20"/>
        <v>1</v>
      </c>
      <c r="AT13" s="337">
        <v>8.52</v>
      </c>
      <c r="AU13" s="15">
        <f t="shared" si="21"/>
        <v>9</v>
      </c>
      <c r="AV13" s="340">
        <v>-27.7</v>
      </c>
      <c r="AW13" s="338">
        <f t="shared" si="22"/>
        <v>14</v>
      </c>
      <c r="AX13" s="337">
        <v>341</v>
      </c>
      <c r="AY13" s="15">
        <f t="shared" si="23"/>
        <v>9</v>
      </c>
      <c r="AZ13" s="337">
        <v>17.3</v>
      </c>
      <c r="BA13" s="15">
        <f t="shared" si="24"/>
        <v>6</v>
      </c>
      <c r="BB13" s="15">
        <v>26552</v>
      </c>
      <c r="BC13" s="15">
        <f t="shared" si="25"/>
        <v>10</v>
      </c>
      <c r="BD13" s="337">
        <v>32.1</v>
      </c>
      <c r="BE13" s="15">
        <f t="shared" si="26"/>
        <v>3</v>
      </c>
      <c r="BF13" s="33">
        <v>69.4</v>
      </c>
      <c r="BG13" s="26">
        <f t="shared" si="27"/>
        <v>12</v>
      </c>
      <c r="BH13" s="24">
        <v>16.1</v>
      </c>
      <c r="BI13" s="26">
        <f t="shared" si="28"/>
        <v>1</v>
      </c>
      <c r="BJ13" s="33">
        <v>33.38</v>
      </c>
      <c r="BK13" s="26">
        <f t="shared" si="29"/>
        <v>11</v>
      </c>
      <c r="BL13" s="24">
        <v>17.8</v>
      </c>
      <c r="BM13" s="26">
        <f t="shared" si="30"/>
        <v>1</v>
      </c>
    </row>
    <row r="14" spans="1:65" s="341" customFormat="1" ht="33" customHeight="1">
      <c r="A14" s="320" t="s">
        <v>350</v>
      </c>
      <c r="B14" s="336">
        <v>6.7</v>
      </c>
      <c r="C14" s="15">
        <f t="shared" si="0"/>
        <v>12</v>
      </c>
      <c r="D14" s="337">
        <v>7</v>
      </c>
      <c r="E14" s="15">
        <f t="shared" si="1"/>
        <v>10</v>
      </c>
      <c r="F14" s="337">
        <v>163.94514</v>
      </c>
      <c r="G14" s="15">
        <f t="shared" si="2"/>
        <v>3</v>
      </c>
      <c r="H14" s="337">
        <v>16.7</v>
      </c>
      <c r="I14" s="15">
        <f t="shared" si="3"/>
        <v>3</v>
      </c>
      <c r="J14" s="337"/>
      <c r="K14" s="15" t="e">
        <f t="shared" si="4"/>
        <v>#N/A</v>
      </c>
      <c r="L14" s="337">
        <v>12</v>
      </c>
      <c r="M14" s="15">
        <f t="shared" si="5"/>
        <v>2</v>
      </c>
      <c r="N14" s="337">
        <v>121.7664</v>
      </c>
      <c r="O14" s="15">
        <f t="shared" si="6"/>
        <v>9</v>
      </c>
      <c r="P14" s="337">
        <v>-3.4</v>
      </c>
      <c r="Q14" s="15">
        <f t="shared" si="7"/>
        <v>13</v>
      </c>
      <c r="R14" s="337">
        <v>498.9026</v>
      </c>
      <c r="S14" s="15">
        <f t="shared" si="8"/>
        <v>5</v>
      </c>
      <c r="T14" s="337">
        <v>1.4</v>
      </c>
      <c r="U14" s="338">
        <f t="shared" si="9"/>
        <v>10</v>
      </c>
      <c r="V14" s="337">
        <v>829.1310369238018</v>
      </c>
      <c r="W14" s="15">
        <f t="shared" si="10"/>
        <v>6</v>
      </c>
      <c r="X14" s="337">
        <v>10.8</v>
      </c>
      <c r="Y14" s="15">
        <f t="shared" si="10"/>
        <v>1</v>
      </c>
      <c r="Z14" s="24">
        <v>184.17</v>
      </c>
      <c r="AA14" s="25">
        <f t="shared" si="11"/>
        <v>6</v>
      </c>
      <c r="AB14" s="24">
        <v>4.7</v>
      </c>
      <c r="AC14" s="26">
        <f t="shared" si="12"/>
        <v>10</v>
      </c>
      <c r="AD14" s="24">
        <v>112.5</v>
      </c>
      <c r="AE14" s="25">
        <f t="shared" si="13"/>
        <v>6</v>
      </c>
      <c r="AF14" s="24">
        <v>-4.2</v>
      </c>
      <c r="AG14" s="25">
        <f t="shared" si="14"/>
        <v>9</v>
      </c>
      <c r="AH14" s="24">
        <v>388.7</v>
      </c>
      <c r="AI14" s="25">
        <f t="shared" si="15"/>
        <v>9</v>
      </c>
      <c r="AJ14" s="24">
        <v>-3.5</v>
      </c>
      <c r="AK14" s="26">
        <f t="shared" si="16"/>
        <v>14</v>
      </c>
      <c r="AL14" s="339">
        <v>228.96</v>
      </c>
      <c r="AM14" s="15">
        <f t="shared" si="17"/>
        <v>2</v>
      </c>
      <c r="AN14" s="337">
        <v>10.8</v>
      </c>
      <c r="AO14" s="15">
        <f t="shared" si="18"/>
        <v>11</v>
      </c>
      <c r="AP14" s="337">
        <v>119.95</v>
      </c>
      <c r="AQ14" s="15">
        <f t="shared" si="19"/>
        <v>2</v>
      </c>
      <c r="AR14" s="337">
        <v>7</v>
      </c>
      <c r="AS14" s="15">
        <f t="shared" si="20"/>
        <v>12</v>
      </c>
      <c r="AT14" s="337">
        <v>109.01</v>
      </c>
      <c r="AU14" s="15">
        <f t="shared" si="21"/>
        <v>3</v>
      </c>
      <c r="AV14" s="340">
        <v>15.2</v>
      </c>
      <c r="AW14" s="338">
        <f t="shared" si="22"/>
        <v>8</v>
      </c>
      <c r="AX14" s="337">
        <v>507.59</v>
      </c>
      <c r="AY14" s="15">
        <f t="shared" si="23"/>
        <v>2</v>
      </c>
      <c r="AZ14" s="337">
        <v>17.1</v>
      </c>
      <c r="BA14" s="15">
        <f t="shared" si="24"/>
        <v>8</v>
      </c>
      <c r="BB14" s="15">
        <v>140693</v>
      </c>
      <c r="BC14" s="15">
        <f t="shared" si="25"/>
        <v>2</v>
      </c>
      <c r="BD14" s="337">
        <v>0.1</v>
      </c>
      <c r="BE14" s="15">
        <f t="shared" si="26"/>
        <v>14</v>
      </c>
      <c r="BF14" s="33">
        <v>102.37</v>
      </c>
      <c r="BG14" s="26">
        <f t="shared" si="27"/>
        <v>5</v>
      </c>
      <c r="BH14" s="24">
        <v>11.2</v>
      </c>
      <c r="BI14" s="26">
        <f t="shared" si="28"/>
        <v>5</v>
      </c>
      <c r="BJ14" s="33">
        <v>70.67</v>
      </c>
      <c r="BK14" s="26">
        <f t="shared" si="29"/>
        <v>3</v>
      </c>
      <c r="BL14" s="24">
        <v>11.9</v>
      </c>
      <c r="BM14" s="26">
        <f t="shared" si="30"/>
        <v>3</v>
      </c>
    </row>
    <row r="15" spans="1:65" s="341" customFormat="1" ht="33" customHeight="1">
      <c r="A15" s="320" t="s">
        <v>351</v>
      </c>
      <c r="B15" s="336">
        <v>7.3</v>
      </c>
      <c r="C15" s="15">
        <f t="shared" si="0"/>
        <v>6</v>
      </c>
      <c r="D15" s="337">
        <v>7.2</v>
      </c>
      <c r="E15" s="15">
        <f t="shared" si="1"/>
        <v>6</v>
      </c>
      <c r="F15" s="337">
        <v>49.08541</v>
      </c>
      <c r="G15" s="15">
        <f t="shared" si="2"/>
        <v>13</v>
      </c>
      <c r="H15" s="337">
        <v>3.7</v>
      </c>
      <c r="I15" s="15">
        <f t="shared" si="3"/>
        <v>12</v>
      </c>
      <c r="J15" s="337"/>
      <c r="K15" s="15" t="e">
        <f t="shared" si="4"/>
        <v>#N/A</v>
      </c>
      <c r="L15" s="337">
        <v>10.6</v>
      </c>
      <c r="M15" s="15">
        <f t="shared" si="5"/>
        <v>7</v>
      </c>
      <c r="N15" s="337">
        <v>101.2601</v>
      </c>
      <c r="O15" s="15">
        <f t="shared" si="6"/>
        <v>10</v>
      </c>
      <c r="P15" s="337">
        <v>13.5</v>
      </c>
      <c r="Q15" s="15">
        <f t="shared" si="7"/>
        <v>10</v>
      </c>
      <c r="R15" s="337">
        <v>545.9438</v>
      </c>
      <c r="S15" s="15">
        <f t="shared" si="8"/>
        <v>4</v>
      </c>
      <c r="T15" s="337">
        <v>5</v>
      </c>
      <c r="U15" s="338">
        <f t="shared" si="9"/>
        <v>9</v>
      </c>
      <c r="V15" s="337">
        <v>591.1257356528599</v>
      </c>
      <c r="W15" s="15">
        <f t="shared" si="10"/>
        <v>8</v>
      </c>
      <c r="X15" s="337">
        <v>10.4</v>
      </c>
      <c r="Y15" s="15">
        <f t="shared" si="10"/>
        <v>6</v>
      </c>
      <c r="Z15" s="24">
        <v>148.64</v>
      </c>
      <c r="AA15" s="25">
        <f t="shared" si="11"/>
        <v>8</v>
      </c>
      <c r="AB15" s="24">
        <v>6.6</v>
      </c>
      <c r="AC15" s="26">
        <f t="shared" si="12"/>
        <v>8</v>
      </c>
      <c r="AD15" s="24">
        <v>95.31</v>
      </c>
      <c r="AE15" s="25">
        <f t="shared" si="13"/>
        <v>8</v>
      </c>
      <c r="AF15" s="24">
        <v>3.2</v>
      </c>
      <c r="AG15" s="25">
        <f t="shared" si="14"/>
        <v>3</v>
      </c>
      <c r="AH15" s="24">
        <v>472.04</v>
      </c>
      <c r="AI15" s="25">
        <f t="shared" si="15"/>
        <v>4</v>
      </c>
      <c r="AJ15" s="24">
        <v>18.8</v>
      </c>
      <c r="AK15" s="26">
        <f t="shared" si="16"/>
        <v>3</v>
      </c>
      <c r="AL15" s="339">
        <v>95.64</v>
      </c>
      <c r="AM15" s="15">
        <f t="shared" si="17"/>
        <v>8</v>
      </c>
      <c r="AN15" s="337">
        <v>31.9</v>
      </c>
      <c r="AO15" s="15">
        <f t="shared" si="18"/>
        <v>6</v>
      </c>
      <c r="AP15" s="337">
        <v>91.45</v>
      </c>
      <c r="AQ15" s="15">
        <f t="shared" si="19"/>
        <v>6</v>
      </c>
      <c r="AR15" s="337">
        <v>34.4</v>
      </c>
      <c r="AS15" s="15">
        <f t="shared" si="20"/>
        <v>6</v>
      </c>
      <c r="AT15" s="337">
        <v>4.19</v>
      </c>
      <c r="AU15" s="15">
        <f t="shared" si="21"/>
        <v>11</v>
      </c>
      <c r="AV15" s="340">
        <v>-5.6</v>
      </c>
      <c r="AW15" s="338">
        <f t="shared" si="22"/>
        <v>11</v>
      </c>
      <c r="AX15" s="337">
        <v>285.06</v>
      </c>
      <c r="AY15" s="15">
        <f t="shared" si="23"/>
        <v>10</v>
      </c>
      <c r="AZ15" s="337">
        <v>17</v>
      </c>
      <c r="BA15" s="15">
        <f t="shared" si="24"/>
        <v>9</v>
      </c>
      <c r="BB15" s="15">
        <v>107844</v>
      </c>
      <c r="BC15" s="15">
        <f t="shared" si="25"/>
        <v>6</v>
      </c>
      <c r="BD15" s="337">
        <v>15.5</v>
      </c>
      <c r="BE15" s="15">
        <f t="shared" si="26"/>
        <v>10</v>
      </c>
      <c r="BF15" s="33">
        <v>74.88</v>
      </c>
      <c r="BG15" s="26">
        <f t="shared" si="27"/>
        <v>10</v>
      </c>
      <c r="BH15" s="24">
        <v>11.4</v>
      </c>
      <c r="BI15" s="26">
        <f t="shared" si="28"/>
        <v>4</v>
      </c>
      <c r="BJ15" s="33">
        <v>36.14</v>
      </c>
      <c r="BK15" s="26">
        <f t="shared" si="29"/>
        <v>9</v>
      </c>
      <c r="BL15" s="24">
        <v>7.8</v>
      </c>
      <c r="BM15" s="26">
        <f t="shared" si="30"/>
        <v>8</v>
      </c>
    </row>
    <row r="16" spans="1:65" s="341" customFormat="1" ht="33" customHeight="1">
      <c r="A16" s="320" t="s">
        <v>352</v>
      </c>
      <c r="B16" s="336">
        <v>6.9</v>
      </c>
      <c r="C16" s="15">
        <f t="shared" si="0"/>
        <v>9</v>
      </c>
      <c r="D16" s="337">
        <v>7.1</v>
      </c>
      <c r="E16" s="15">
        <f t="shared" si="1"/>
        <v>8</v>
      </c>
      <c r="F16" s="337">
        <v>49.74658</v>
      </c>
      <c r="G16" s="15">
        <f t="shared" si="2"/>
        <v>12</v>
      </c>
      <c r="H16" s="337">
        <v>11.3</v>
      </c>
      <c r="I16" s="15">
        <f t="shared" si="3"/>
        <v>10</v>
      </c>
      <c r="J16" s="337"/>
      <c r="K16" s="15" t="e">
        <f t="shared" si="4"/>
        <v>#N/A</v>
      </c>
      <c r="L16" s="337">
        <v>12.9</v>
      </c>
      <c r="M16" s="15">
        <f t="shared" si="5"/>
        <v>1</v>
      </c>
      <c r="N16" s="337">
        <v>145.3261</v>
      </c>
      <c r="O16" s="15">
        <f t="shared" si="6"/>
        <v>7</v>
      </c>
      <c r="P16" s="337">
        <v>41.4</v>
      </c>
      <c r="Q16" s="15">
        <f t="shared" si="7"/>
        <v>4</v>
      </c>
      <c r="R16" s="337">
        <v>657.0467</v>
      </c>
      <c r="S16" s="15">
        <f t="shared" si="8"/>
        <v>3</v>
      </c>
      <c r="T16" s="337">
        <v>21.9</v>
      </c>
      <c r="U16" s="338">
        <f t="shared" si="9"/>
        <v>5</v>
      </c>
      <c r="V16" s="337">
        <v>515.0787041022127</v>
      </c>
      <c r="W16" s="15">
        <f t="shared" si="10"/>
        <v>11</v>
      </c>
      <c r="X16" s="337">
        <v>10.3</v>
      </c>
      <c r="Y16" s="15">
        <f t="shared" si="10"/>
        <v>8</v>
      </c>
      <c r="Z16" s="24">
        <v>121.78</v>
      </c>
      <c r="AA16" s="25">
        <f t="shared" si="11"/>
        <v>10</v>
      </c>
      <c r="AB16" s="24">
        <v>5.2</v>
      </c>
      <c r="AC16" s="26">
        <f t="shared" si="12"/>
        <v>9</v>
      </c>
      <c r="AD16" s="24">
        <v>71.68</v>
      </c>
      <c r="AE16" s="25">
        <f t="shared" si="13"/>
        <v>9</v>
      </c>
      <c r="AF16" s="24">
        <v>2.6</v>
      </c>
      <c r="AG16" s="25">
        <f t="shared" si="14"/>
        <v>4</v>
      </c>
      <c r="AH16" s="24">
        <v>398.51</v>
      </c>
      <c r="AI16" s="25">
        <f t="shared" si="15"/>
        <v>7</v>
      </c>
      <c r="AJ16" s="24">
        <v>22</v>
      </c>
      <c r="AK16" s="26">
        <f t="shared" si="16"/>
        <v>1</v>
      </c>
      <c r="AL16" s="339">
        <v>3.48</v>
      </c>
      <c r="AM16" s="15">
        <f t="shared" si="17"/>
        <v>14</v>
      </c>
      <c r="AN16" s="337">
        <v>38.2</v>
      </c>
      <c r="AO16" s="15">
        <f t="shared" si="18"/>
        <v>3</v>
      </c>
      <c r="AP16" s="337">
        <v>2.91</v>
      </c>
      <c r="AQ16" s="15">
        <f t="shared" si="19"/>
        <v>14</v>
      </c>
      <c r="AR16" s="337">
        <v>35.5</v>
      </c>
      <c r="AS16" s="15">
        <f t="shared" si="20"/>
        <v>4</v>
      </c>
      <c r="AT16" s="337">
        <v>0.57</v>
      </c>
      <c r="AU16" s="15">
        <f t="shared" si="21"/>
        <v>13</v>
      </c>
      <c r="AV16" s="340">
        <v>53.9</v>
      </c>
      <c r="AW16" s="338">
        <f t="shared" si="22"/>
        <v>3</v>
      </c>
      <c r="AX16" s="337">
        <v>231.26</v>
      </c>
      <c r="AY16" s="15">
        <f t="shared" si="23"/>
        <v>12</v>
      </c>
      <c r="AZ16" s="337">
        <v>17.4</v>
      </c>
      <c r="BA16" s="15">
        <f t="shared" si="24"/>
        <v>4</v>
      </c>
      <c r="BB16" s="15">
        <v>5640</v>
      </c>
      <c r="BC16" s="15">
        <f t="shared" si="25"/>
        <v>13</v>
      </c>
      <c r="BD16" s="337">
        <v>20.4</v>
      </c>
      <c r="BE16" s="15">
        <f t="shared" si="26"/>
        <v>6</v>
      </c>
      <c r="BF16" s="33">
        <v>78.01</v>
      </c>
      <c r="BG16" s="26">
        <f t="shared" si="27"/>
        <v>9</v>
      </c>
      <c r="BH16" s="24">
        <v>9.8</v>
      </c>
      <c r="BI16" s="26">
        <f t="shared" si="28"/>
        <v>9</v>
      </c>
      <c r="BJ16" s="33">
        <v>34.86</v>
      </c>
      <c r="BK16" s="26">
        <f t="shared" si="29"/>
        <v>10</v>
      </c>
      <c r="BL16" s="24">
        <v>6.6</v>
      </c>
      <c r="BM16" s="26">
        <f t="shared" si="30"/>
        <v>11</v>
      </c>
    </row>
    <row r="17" spans="1:65" s="341" customFormat="1" ht="33" customHeight="1">
      <c r="A17" s="320" t="s">
        <v>353</v>
      </c>
      <c r="B17" s="336">
        <v>7.7</v>
      </c>
      <c r="C17" s="15">
        <f t="shared" si="0"/>
        <v>5</v>
      </c>
      <c r="D17" s="337">
        <v>7.7</v>
      </c>
      <c r="E17" s="15">
        <f t="shared" si="1"/>
        <v>2</v>
      </c>
      <c r="F17" s="337">
        <v>71.00427</v>
      </c>
      <c r="G17" s="15">
        <f t="shared" si="2"/>
        <v>8</v>
      </c>
      <c r="H17" s="337">
        <v>-1.2</v>
      </c>
      <c r="I17" s="15">
        <f t="shared" si="3"/>
        <v>13</v>
      </c>
      <c r="J17" s="337"/>
      <c r="K17" s="15" t="e">
        <f t="shared" si="4"/>
        <v>#N/A</v>
      </c>
      <c r="L17" s="337">
        <v>11.1</v>
      </c>
      <c r="M17" s="15">
        <f t="shared" si="5"/>
        <v>6</v>
      </c>
      <c r="N17" s="337">
        <v>49.3957</v>
      </c>
      <c r="O17" s="15">
        <f t="shared" si="6"/>
        <v>14</v>
      </c>
      <c r="P17" s="337">
        <v>-5.2</v>
      </c>
      <c r="Q17" s="15">
        <f t="shared" si="7"/>
        <v>14</v>
      </c>
      <c r="R17" s="337">
        <v>154.5614</v>
      </c>
      <c r="S17" s="15">
        <f t="shared" si="8"/>
        <v>13</v>
      </c>
      <c r="T17" s="337">
        <v>-21.8</v>
      </c>
      <c r="U17" s="338">
        <f t="shared" si="9"/>
        <v>13</v>
      </c>
      <c r="V17" s="337">
        <v>456.32040506247927</v>
      </c>
      <c r="W17" s="15">
        <f t="shared" si="10"/>
        <v>12</v>
      </c>
      <c r="X17" s="337">
        <v>10.5</v>
      </c>
      <c r="Y17" s="15">
        <f t="shared" si="10"/>
        <v>4</v>
      </c>
      <c r="Z17" s="24">
        <v>108.75</v>
      </c>
      <c r="AA17" s="25">
        <f t="shared" si="11"/>
        <v>11</v>
      </c>
      <c r="AB17" s="24">
        <v>15.4</v>
      </c>
      <c r="AC17" s="26">
        <f t="shared" si="12"/>
        <v>2</v>
      </c>
      <c r="AD17" s="24">
        <v>56.6</v>
      </c>
      <c r="AE17" s="25">
        <f t="shared" si="13"/>
        <v>12</v>
      </c>
      <c r="AF17" s="24">
        <v>-1.6</v>
      </c>
      <c r="AG17" s="25">
        <f t="shared" si="14"/>
        <v>8</v>
      </c>
      <c r="AH17" s="24">
        <v>282.05</v>
      </c>
      <c r="AI17" s="25">
        <f t="shared" si="15"/>
        <v>12</v>
      </c>
      <c r="AJ17" s="24">
        <v>19</v>
      </c>
      <c r="AK17" s="26">
        <f t="shared" si="16"/>
        <v>2</v>
      </c>
      <c r="AL17" s="339">
        <v>81.83</v>
      </c>
      <c r="AM17" s="15">
        <f t="shared" si="17"/>
        <v>10</v>
      </c>
      <c r="AN17" s="337">
        <v>27.4</v>
      </c>
      <c r="AO17" s="15">
        <f t="shared" si="18"/>
        <v>8</v>
      </c>
      <c r="AP17" s="337">
        <v>29.39</v>
      </c>
      <c r="AQ17" s="15">
        <f t="shared" si="19"/>
        <v>11</v>
      </c>
      <c r="AR17" s="337">
        <v>113.6</v>
      </c>
      <c r="AS17" s="15">
        <f t="shared" si="20"/>
        <v>2</v>
      </c>
      <c r="AT17" s="337">
        <v>52.44</v>
      </c>
      <c r="AU17" s="15">
        <f t="shared" si="21"/>
        <v>6</v>
      </c>
      <c r="AV17" s="340">
        <v>3.9</v>
      </c>
      <c r="AW17" s="338">
        <f t="shared" si="22"/>
        <v>9</v>
      </c>
      <c r="AX17" s="337">
        <v>265.98</v>
      </c>
      <c r="AY17" s="15">
        <f t="shared" si="23"/>
        <v>11</v>
      </c>
      <c r="AZ17" s="337">
        <v>16.9</v>
      </c>
      <c r="BA17" s="15">
        <f t="shared" si="24"/>
        <v>10</v>
      </c>
      <c r="BB17" s="15">
        <v>46003</v>
      </c>
      <c r="BC17" s="15">
        <f t="shared" si="25"/>
        <v>9</v>
      </c>
      <c r="BD17" s="337">
        <v>21.2</v>
      </c>
      <c r="BE17" s="15">
        <f t="shared" si="26"/>
        <v>5</v>
      </c>
      <c r="BF17" s="33">
        <v>118.01</v>
      </c>
      <c r="BG17" s="26">
        <f t="shared" si="27"/>
        <v>4</v>
      </c>
      <c r="BH17" s="24">
        <v>11</v>
      </c>
      <c r="BI17" s="26">
        <f t="shared" si="28"/>
        <v>6</v>
      </c>
      <c r="BJ17" s="33">
        <v>83.12</v>
      </c>
      <c r="BK17" s="26">
        <f t="shared" si="29"/>
        <v>2</v>
      </c>
      <c r="BL17" s="24">
        <v>10.8</v>
      </c>
      <c r="BM17" s="26">
        <f t="shared" si="30"/>
        <v>5</v>
      </c>
    </row>
    <row r="18" spans="1:65" s="360" customFormat="1" ht="33" customHeight="1" thickBot="1">
      <c r="A18" s="354" t="s">
        <v>354</v>
      </c>
      <c r="B18" s="355">
        <v>5.1</v>
      </c>
      <c r="C18" s="356">
        <f t="shared" si="0"/>
        <v>14</v>
      </c>
      <c r="D18" s="355">
        <v>2.7</v>
      </c>
      <c r="E18" s="356">
        <f t="shared" si="1"/>
        <v>14</v>
      </c>
      <c r="F18" s="355">
        <v>28.25946</v>
      </c>
      <c r="G18" s="356">
        <f t="shared" si="2"/>
        <v>14</v>
      </c>
      <c r="H18" s="355">
        <v>13</v>
      </c>
      <c r="I18" s="356">
        <f t="shared" si="3"/>
        <v>8</v>
      </c>
      <c r="J18" s="355"/>
      <c r="K18" s="356" t="e">
        <f t="shared" si="4"/>
        <v>#N/A</v>
      </c>
      <c r="L18" s="355">
        <v>5.3</v>
      </c>
      <c r="M18" s="356">
        <f t="shared" si="5"/>
        <v>13</v>
      </c>
      <c r="N18" s="355">
        <v>63.0249</v>
      </c>
      <c r="O18" s="356">
        <f t="shared" si="6"/>
        <v>12</v>
      </c>
      <c r="P18" s="355">
        <v>107.2</v>
      </c>
      <c r="Q18" s="356">
        <f t="shared" si="7"/>
        <v>1</v>
      </c>
      <c r="R18" s="355">
        <v>163.4309</v>
      </c>
      <c r="S18" s="356">
        <f t="shared" si="8"/>
        <v>12</v>
      </c>
      <c r="T18" s="355">
        <v>29.4</v>
      </c>
      <c r="U18" s="357">
        <f t="shared" si="9"/>
        <v>1</v>
      </c>
      <c r="V18" s="355">
        <v>243.9560740627873</v>
      </c>
      <c r="W18" s="356">
        <f t="shared" si="10"/>
        <v>13</v>
      </c>
      <c r="X18" s="355">
        <v>10.5</v>
      </c>
      <c r="Y18" s="356">
        <f t="shared" si="10"/>
        <v>4</v>
      </c>
      <c r="Z18" s="27">
        <v>99.93</v>
      </c>
      <c r="AA18" s="28">
        <f t="shared" si="11"/>
        <v>13</v>
      </c>
      <c r="AB18" s="27">
        <v>22.3</v>
      </c>
      <c r="AC18" s="29">
        <f t="shared" si="12"/>
        <v>1</v>
      </c>
      <c r="AD18" s="27">
        <v>51.27</v>
      </c>
      <c r="AE18" s="28">
        <f t="shared" si="13"/>
        <v>13</v>
      </c>
      <c r="AF18" s="27">
        <v>24.1</v>
      </c>
      <c r="AG18" s="28">
        <f t="shared" si="14"/>
        <v>1</v>
      </c>
      <c r="AH18" s="27">
        <v>236.7</v>
      </c>
      <c r="AI18" s="28">
        <f t="shared" si="15"/>
        <v>13</v>
      </c>
      <c r="AJ18" s="27">
        <v>4.4</v>
      </c>
      <c r="AK18" s="29">
        <f t="shared" si="16"/>
        <v>13</v>
      </c>
      <c r="AL18" s="358">
        <v>12.27</v>
      </c>
      <c r="AM18" s="356">
        <f t="shared" si="17"/>
        <v>12</v>
      </c>
      <c r="AN18" s="355">
        <v>20.9</v>
      </c>
      <c r="AO18" s="356">
        <f t="shared" si="18"/>
        <v>10</v>
      </c>
      <c r="AP18" s="355">
        <v>10.34</v>
      </c>
      <c r="AQ18" s="356">
        <f t="shared" si="19"/>
        <v>12</v>
      </c>
      <c r="AR18" s="355">
        <v>15.2</v>
      </c>
      <c r="AS18" s="356">
        <f t="shared" si="20"/>
        <v>9</v>
      </c>
      <c r="AT18" s="355">
        <v>1.93</v>
      </c>
      <c r="AU18" s="356">
        <f t="shared" si="21"/>
        <v>12</v>
      </c>
      <c r="AV18" s="359">
        <v>64.8</v>
      </c>
      <c r="AW18" s="357">
        <f t="shared" si="22"/>
        <v>2</v>
      </c>
      <c r="AX18" s="355">
        <v>67.41</v>
      </c>
      <c r="AY18" s="356">
        <f t="shared" si="23"/>
        <v>13</v>
      </c>
      <c r="AZ18" s="355">
        <v>16.7</v>
      </c>
      <c r="BA18" s="356">
        <f t="shared" si="24"/>
        <v>12</v>
      </c>
      <c r="BB18" s="356">
        <v>412</v>
      </c>
      <c r="BC18" s="356">
        <f t="shared" si="25"/>
        <v>14</v>
      </c>
      <c r="BD18" s="355">
        <v>160.8</v>
      </c>
      <c r="BE18" s="29">
        <f t="shared" si="26"/>
        <v>1</v>
      </c>
      <c r="BF18" s="34">
        <v>42.95</v>
      </c>
      <c r="BG18" s="29">
        <f t="shared" si="27"/>
        <v>13</v>
      </c>
      <c r="BH18" s="27">
        <v>-12.6</v>
      </c>
      <c r="BI18" s="29">
        <f t="shared" si="28"/>
        <v>14</v>
      </c>
      <c r="BJ18" s="34">
        <v>21.62</v>
      </c>
      <c r="BK18" s="29">
        <f t="shared" si="29"/>
        <v>13</v>
      </c>
      <c r="BL18" s="27">
        <v>-28.4</v>
      </c>
      <c r="BM18" s="29">
        <f t="shared" si="30"/>
        <v>14</v>
      </c>
    </row>
    <row r="19" spans="1:65" ht="16.5" customHeight="1">
      <c r="A19" s="16"/>
      <c r="B19" s="429" t="s">
        <v>419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20"/>
      <c r="W19" s="20"/>
      <c r="X19" s="20"/>
      <c r="Y19" s="20"/>
      <c r="Z19" s="20"/>
      <c r="AA19" s="20"/>
      <c r="AB19" s="20"/>
      <c r="AC19" s="20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ht="15.75"/>
    <row r="21" ht="15.75"/>
    <row r="22" spans="1:65" ht="15.75" hidden="1">
      <c r="A22" s="16"/>
      <c r="B22" s="17"/>
      <c r="C22" s="17"/>
      <c r="D22" s="17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ht="15.75" hidden="1">
      <c r="A23" s="16"/>
      <c r="B23" s="17"/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</row>
    <row r="24" spans="1:65" ht="15.75" hidden="1">
      <c r="A24" s="16"/>
      <c r="B24" s="17"/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</row>
    <row r="25" spans="1:65" ht="15.75" hidden="1">
      <c r="A25" s="16"/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ht="15.75" hidden="1">
      <c r="A26" s="16"/>
      <c r="B26" s="17"/>
      <c r="C26" s="17"/>
      <c r="D26" s="17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ht="15.75" hidden="1">
      <c r="A27" s="16"/>
      <c r="B27" s="17"/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ht="15.75" hidden="1">
      <c r="A28" s="16"/>
      <c r="B28" s="17"/>
      <c r="C28" s="17"/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ht="15.75" hidden="1">
      <c r="A29" s="16"/>
      <c r="B29" s="17"/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ht="15.75" hidden="1">
      <c r="A30" s="16"/>
      <c r="B30" s="17"/>
      <c r="C30" s="17"/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ht="15.75" hidden="1">
      <c r="A31" s="16"/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ht="15.75" hidden="1">
      <c r="A32" s="16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3:4" ht="15.75" hidden="1">
      <c r="C33" s="17"/>
      <c r="D33" s="17"/>
    </row>
    <row r="34" spans="3:4" ht="15.75" hidden="1">
      <c r="C34" s="17"/>
      <c r="D34" s="17"/>
    </row>
    <row r="35" spans="3:4" ht="15.75" hidden="1">
      <c r="C35" s="17"/>
      <c r="D35" s="17"/>
    </row>
    <row r="36" spans="3:4" ht="15.75" hidden="1">
      <c r="C36" s="17"/>
      <c r="D36" s="17"/>
    </row>
    <row r="37" spans="3:4" ht="15.75" hidden="1">
      <c r="C37" s="17">
        <v>5096.86</v>
      </c>
      <c r="D37" s="17"/>
    </row>
    <row r="38" spans="3:4" ht="15.75" hidden="1">
      <c r="C38" s="17">
        <v>4143.34</v>
      </c>
      <c r="D38" s="17">
        <v>0.8</v>
      </c>
    </row>
    <row r="39" spans="3:4" ht="15.75" hidden="1">
      <c r="C39" s="17"/>
      <c r="D39" s="17"/>
    </row>
    <row r="40" spans="3:4" ht="15.75">
      <c r="C40" s="17"/>
      <c r="D40" s="17"/>
    </row>
  </sheetData>
  <sheetProtection/>
  <mergeCells count="22">
    <mergeCell ref="BF2:BI2"/>
    <mergeCell ref="BJ2:BM2"/>
    <mergeCell ref="B19:U19"/>
    <mergeCell ref="B2:E2"/>
    <mergeCell ref="AX1:BM1"/>
    <mergeCell ref="N2:Q2"/>
    <mergeCell ref="R2:U2"/>
    <mergeCell ref="V2:Y2"/>
    <mergeCell ref="Z2:AC2"/>
    <mergeCell ref="AD2:AG2"/>
    <mergeCell ref="BB2:BE2"/>
    <mergeCell ref="A2:A3"/>
    <mergeCell ref="F2:I2"/>
    <mergeCell ref="J2:M2"/>
    <mergeCell ref="AL2:AO2"/>
    <mergeCell ref="AP2:AS2"/>
    <mergeCell ref="B1:U1"/>
    <mergeCell ref="V1:AK1"/>
    <mergeCell ref="AL1:AW1"/>
    <mergeCell ref="AH2:AK2"/>
    <mergeCell ref="AT2:AW2"/>
    <mergeCell ref="AX2:BA2"/>
  </mergeCells>
  <printOptions horizontalCentered="1"/>
  <pageMargins left="0.39" right="0.39" top="0.79" bottom="0.59" header="0.51" footer="0.51"/>
  <pageSetup horizontalDpi="600" verticalDpi="600" orientation="portrait" paperSize="9" scale="41"/>
  <colBreaks count="3" manualBreakCount="3">
    <brk id="13" max="65535" man="1"/>
    <brk id="31" max="65535" man="1"/>
    <brk id="5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="85" zoomScaleNormal="85" zoomScalePageLayoutView="0" workbookViewId="0" topLeftCell="A1">
      <selection activeCell="I6" sqref="I6"/>
    </sheetView>
  </sheetViews>
  <sheetFormatPr defaultColWidth="8.50390625" defaultRowHeight="14.25"/>
  <cols>
    <col min="1" max="1" width="12.50390625" style="0" customWidth="1"/>
    <col min="2" max="2" width="20.125" style="0" bestFit="1" customWidth="1"/>
    <col min="3" max="3" width="17.375" style="0" bestFit="1" customWidth="1"/>
    <col min="4" max="5" width="10.625" style="0" customWidth="1"/>
    <col min="6" max="6" width="11.00390625" style="0" customWidth="1"/>
    <col min="7" max="7" width="10.625" style="0" customWidth="1"/>
    <col min="8" max="10" width="8.50390625" style="0" customWidth="1"/>
  </cols>
  <sheetData>
    <row r="1" spans="1:7" ht="45" customHeight="1">
      <c r="A1" s="436" t="s">
        <v>428</v>
      </c>
      <c r="B1" s="436"/>
      <c r="C1" s="436"/>
      <c r="D1" s="436"/>
      <c r="E1" s="436"/>
      <c r="F1" s="436"/>
      <c r="G1" s="436"/>
    </row>
    <row r="2" spans="1:9" ht="15.75">
      <c r="A2" s="2"/>
      <c r="B2" s="2"/>
      <c r="C2" s="2"/>
      <c r="D2" s="2"/>
      <c r="E2" s="2"/>
      <c r="F2" s="437"/>
      <c r="G2" s="437"/>
      <c r="H2" s="9"/>
      <c r="I2" s="9"/>
    </row>
    <row r="3" spans="1:9" ht="45.75" customHeight="1">
      <c r="A3" s="441"/>
      <c r="B3" s="4" t="s">
        <v>286</v>
      </c>
      <c r="C3" s="5" t="s">
        <v>54</v>
      </c>
      <c r="D3" s="438" t="s">
        <v>300</v>
      </c>
      <c r="E3" s="438"/>
      <c r="F3" s="439" t="s">
        <v>287</v>
      </c>
      <c r="G3" s="440"/>
      <c r="H3" s="9"/>
      <c r="I3" s="9"/>
    </row>
    <row r="4" spans="1:9" ht="35.25" customHeight="1">
      <c r="A4" s="441"/>
      <c r="B4" s="6" t="s">
        <v>122</v>
      </c>
      <c r="C4" s="6" t="s">
        <v>122</v>
      </c>
      <c r="D4" s="7" t="s">
        <v>214</v>
      </c>
      <c r="E4" s="6" t="s">
        <v>122</v>
      </c>
      <c r="F4" s="7" t="s">
        <v>214</v>
      </c>
      <c r="G4" s="10" t="s">
        <v>122</v>
      </c>
      <c r="H4" s="9"/>
      <c r="I4" s="9"/>
    </row>
    <row r="5" spans="1:9" ht="29.25" customHeight="1">
      <c r="A5" s="3" t="s">
        <v>355</v>
      </c>
      <c r="B5" s="309">
        <v>5.7</v>
      </c>
      <c r="C5" s="309">
        <v>5.6</v>
      </c>
      <c r="D5" s="309">
        <v>259.6</v>
      </c>
      <c r="E5" s="309">
        <v>11.1</v>
      </c>
      <c r="F5" s="309">
        <v>45.1</v>
      </c>
      <c r="G5" s="309">
        <v>7.9</v>
      </c>
      <c r="H5" s="9"/>
      <c r="I5" s="9"/>
    </row>
    <row r="6" spans="1:9" ht="29.25" customHeight="1">
      <c r="A6" s="3" t="s">
        <v>356</v>
      </c>
      <c r="B6" s="309">
        <v>11.5</v>
      </c>
      <c r="C6" s="309">
        <v>14</v>
      </c>
      <c r="D6" s="309">
        <v>660.2</v>
      </c>
      <c r="E6" s="309">
        <v>12</v>
      </c>
      <c r="F6" s="309">
        <v>130.1</v>
      </c>
      <c r="G6" s="309">
        <v>24.6</v>
      </c>
      <c r="H6" s="9"/>
      <c r="I6" s="9"/>
    </row>
    <row r="7" spans="1:9" ht="29.25" customHeight="1">
      <c r="A7" s="3" t="s">
        <v>357</v>
      </c>
      <c r="B7" s="309">
        <v>11.5</v>
      </c>
      <c r="C7" s="309">
        <v>15.8</v>
      </c>
      <c r="D7" s="309">
        <v>538.3</v>
      </c>
      <c r="E7" s="309">
        <v>12.8</v>
      </c>
      <c r="F7" s="309">
        <v>122.7</v>
      </c>
      <c r="G7" s="309">
        <v>8.5</v>
      </c>
      <c r="H7" s="9"/>
      <c r="I7" s="9"/>
    </row>
    <row r="8" spans="1:9" s="1" customFormat="1" ht="29.25" customHeight="1">
      <c r="A8" s="3" t="s">
        <v>358</v>
      </c>
      <c r="B8" s="309">
        <v>7.8</v>
      </c>
      <c r="C8" s="309">
        <v>10.1</v>
      </c>
      <c r="D8" s="309">
        <v>1094.57</v>
      </c>
      <c r="E8" s="309">
        <v>11.5</v>
      </c>
      <c r="F8" s="309">
        <v>186.4</v>
      </c>
      <c r="G8" s="311">
        <v>-24.6</v>
      </c>
      <c r="H8" s="11"/>
      <c r="I8" s="11"/>
    </row>
    <row r="9" spans="1:9" ht="29.25" customHeight="1">
      <c r="A9" s="3" t="s">
        <v>359</v>
      </c>
      <c r="B9" s="309">
        <v>6.2</v>
      </c>
      <c r="C9" s="309">
        <v>10</v>
      </c>
      <c r="D9" s="309">
        <v>922.86</v>
      </c>
      <c r="E9" s="309">
        <v>11.1</v>
      </c>
      <c r="F9" s="309">
        <v>109.24</v>
      </c>
      <c r="G9" s="309">
        <v>20.6</v>
      </c>
      <c r="H9" s="9"/>
      <c r="I9" s="9"/>
    </row>
    <row r="10" spans="1:9" s="1" customFormat="1" ht="29.25" customHeight="1">
      <c r="A10" s="8" t="s">
        <v>360</v>
      </c>
      <c r="B10" s="310">
        <v>7.2</v>
      </c>
      <c r="C10" s="310">
        <v>11.6</v>
      </c>
      <c r="D10" s="310">
        <v>923.94</v>
      </c>
      <c r="E10" s="310">
        <v>9.2</v>
      </c>
      <c r="F10" s="310">
        <v>112.6</v>
      </c>
      <c r="G10" s="312">
        <v>-13.5</v>
      </c>
      <c r="H10" s="11"/>
      <c r="I10" s="11"/>
    </row>
    <row r="11" spans="1:7" ht="29.25" customHeight="1">
      <c r="A11" s="3" t="s">
        <v>361</v>
      </c>
      <c r="B11" s="309">
        <v>8.3</v>
      </c>
      <c r="C11" s="309">
        <v>10.7</v>
      </c>
      <c r="D11" s="309">
        <v>270.27</v>
      </c>
      <c r="E11" s="309">
        <v>13.2</v>
      </c>
      <c r="F11" s="309">
        <v>45.02</v>
      </c>
      <c r="G11" s="309">
        <v>19.2</v>
      </c>
    </row>
    <row r="12" spans="1:7" ht="29.25" customHeight="1">
      <c r="A12" s="3" t="s">
        <v>362</v>
      </c>
      <c r="B12" s="309">
        <v>5.8</v>
      </c>
      <c r="C12" s="309">
        <v>9.8</v>
      </c>
      <c r="D12" s="309">
        <v>851.56</v>
      </c>
      <c r="E12" s="309">
        <v>11.3</v>
      </c>
      <c r="F12" s="309">
        <v>107.95</v>
      </c>
      <c r="G12" s="309">
        <v>7.4</v>
      </c>
    </row>
    <row r="13" spans="1:7" ht="29.25" customHeight="1">
      <c r="A13" s="3" t="s">
        <v>363</v>
      </c>
      <c r="B13" s="309">
        <v>9.1</v>
      </c>
      <c r="C13" s="309">
        <v>10.6</v>
      </c>
      <c r="D13" s="309">
        <v>569.61</v>
      </c>
      <c r="E13" s="309">
        <v>11.6</v>
      </c>
      <c r="F13" s="309">
        <v>87.36</v>
      </c>
      <c r="G13" s="309">
        <v>10.4</v>
      </c>
    </row>
    <row r="14" spans="1:7" ht="29.25" customHeight="1">
      <c r="A14" s="3" t="s">
        <v>364</v>
      </c>
      <c r="B14" s="309">
        <v>8.8</v>
      </c>
      <c r="C14" s="309">
        <v>10.9</v>
      </c>
      <c r="D14" s="309">
        <v>510.39</v>
      </c>
      <c r="E14" s="309">
        <v>11.3</v>
      </c>
      <c r="F14" s="309">
        <v>221.88</v>
      </c>
      <c r="G14" s="309">
        <v>0.7</v>
      </c>
    </row>
    <row r="15" spans="1:7" ht="29.25" customHeight="1">
      <c r="A15" s="3" t="s">
        <v>365</v>
      </c>
      <c r="B15" s="309">
        <v>6</v>
      </c>
      <c r="C15" s="309">
        <v>13.7</v>
      </c>
      <c r="D15" s="309">
        <v>595.42</v>
      </c>
      <c r="E15" s="309">
        <v>15.1</v>
      </c>
      <c r="F15" s="309">
        <v>248.73</v>
      </c>
      <c r="G15" s="309">
        <v>10.6</v>
      </c>
    </row>
    <row r="16" spans="1:7" ht="29.25" customHeight="1">
      <c r="A16" s="3" t="s">
        <v>366</v>
      </c>
      <c r="B16" s="309">
        <v>5.4</v>
      </c>
      <c r="C16" s="309">
        <v>8.9</v>
      </c>
      <c r="D16" s="309">
        <v>269.83</v>
      </c>
      <c r="E16" s="309">
        <v>9.2</v>
      </c>
      <c r="F16" s="309">
        <v>145.48</v>
      </c>
      <c r="G16" s="309">
        <v>15.5</v>
      </c>
    </row>
    <row r="17" spans="1:7" ht="29.25" customHeight="1">
      <c r="A17" s="3" t="s">
        <v>367</v>
      </c>
      <c r="B17" s="309">
        <v>8.9</v>
      </c>
      <c r="C17" s="309">
        <v>7.4</v>
      </c>
      <c r="D17" s="309">
        <v>748.68</v>
      </c>
      <c r="E17" s="309">
        <v>12.5</v>
      </c>
      <c r="F17" s="309">
        <v>466.18</v>
      </c>
      <c r="G17" s="309">
        <v>9</v>
      </c>
    </row>
    <row r="18" spans="1:7" ht="29.25" customHeight="1">
      <c r="A18" s="3" t="s">
        <v>368</v>
      </c>
      <c r="B18" s="309">
        <v>10.1</v>
      </c>
      <c r="C18" s="309">
        <v>13.2</v>
      </c>
      <c r="D18" s="309">
        <v>429.18</v>
      </c>
      <c r="E18" s="309">
        <v>14.2</v>
      </c>
      <c r="F18" s="309">
        <v>228.57</v>
      </c>
      <c r="G18" s="309">
        <v>18.7</v>
      </c>
    </row>
    <row r="19" spans="1:7" ht="29.25" customHeight="1">
      <c r="A19" s="3" t="s">
        <v>369</v>
      </c>
      <c r="B19" s="309">
        <v>4.5</v>
      </c>
      <c r="C19" s="309">
        <v>12.1</v>
      </c>
      <c r="D19" s="309">
        <v>1145.2</v>
      </c>
      <c r="E19" s="309">
        <v>9.6</v>
      </c>
      <c r="F19" s="309">
        <v>249</v>
      </c>
      <c r="G19" s="309">
        <v>2.8</v>
      </c>
    </row>
    <row r="20" spans="1:7" ht="29.25" customHeight="1">
      <c r="A20" s="3" t="s">
        <v>370</v>
      </c>
      <c r="B20" s="311">
        <v>-3.5</v>
      </c>
      <c r="C20" s="311">
        <v>-29.9</v>
      </c>
      <c r="D20" s="309">
        <v>1015.71</v>
      </c>
      <c r="E20" s="309">
        <v>7</v>
      </c>
      <c r="F20" s="309">
        <v>236.64</v>
      </c>
      <c r="G20" s="309">
        <v>7.4</v>
      </c>
    </row>
    <row r="21" spans="1:7" ht="29.25" customHeight="1">
      <c r="A21" s="3" t="s">
        <v>371</v>
      </c>
      <c r="B21" s="309">
        <v>7.9</v>
      </c>
      <c r="C21" s="309">
        <v>8.8</v>
      </c>
      <c r="D21" s="309">
        <v>2282.93</v>
      </c>
      <c r="E21" s="309">
        <v>9.8</v>
      </c>
      <c r="F21" s="309">
        <v>476.42</v>
      </c>
      <c r="G21" s="309">
        <v>9.1</v>
      </c>
    </row>
  </sheetData>
  <sheetProtection/>
  <mergeCells count="5">
    <mergeCell ref="A1:G1"/>
    <mergeCell ref="F2:G2"/>
    <mergeCell ref="D3:E3"/>
    <mergeCell ref="F3:G3"/>
    <mergeCell ref="A3:A4"/>
  </mergeCells>
  <printOptions horizontalCentered="1" verticalCentered="1"/>
  <pageMargins left="0.39" right="0.39" top="0.47" bottom="0.47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2"/>
  <sheetViews>
    <sheetView zoomScalePageLayoutView="0" workbookViewId="0" topLeftCell="A1">
      <selection activeCell="F9" sqref="F9"/>
    </sheetView>
  </sheetViews>
  <sheetFormatPr defaultColWidth="8.00390625" defaultRowHeight="14.25"/>
  <cols>
    <col min="1" max="1" width="30.75390625" style="67" customWidth="1"/>
    <col min="2" max="2" width="11.375" style="66" customWidth="1"/>
    <col min="3" max="3" width="17.00390625" style="66" customWidth="1"/>
    <col min="4" max="4" width="14.75390625" style="66" customWidth="1"/>
    <col min="5" max="32" width="9.00390625" style="67" customWidth="1"/>
    <col min="33" max="128" width="8.00390625" style="67" customWidth="1"/>
    <col min="129" max="150" width="9.00390625" style="67" customWidth="1"/>
    <col min="151" max="16384" width="8.00390625" style="67" customWidth="1"/>
  </cols>
  <sheetData>
    <row r="1" spans="1:4" ht="21.75" customHeight="1">
      <c r="A1" s="365" t="s">
        <v>424</v>
      </c>
      <c r="B1" s="365"/>
      <c r="C1" s="365"/>
      <c r="D1" s="365"/>
    </row>
    <row r="2" spans="1:4" ht="0.75" customHeight="1">
      <c r="A2" s="68"/>
      <c r="B2" s="68"/>
      <c r="C2" s="68"/>
      <c r="D2" s="68"/>
    </row>
    <row r="3" spans="1:4" s="65" customFormat="1" ht="27.75" customHeight="1">
      <c r="A3" s="69" t="s">
        <v>36</v>
      </c>
      <c r="B3" s="70" t="s">
        <v>37</v>
      </c>
      <c r="C3" s="71" t="s">
        <v>38</v>
      </c>
      <c r="D3" s="72" t="s">
        <v>39</v>
      </c>
    </row>
    <row r="4" spans="1:4" s="65" customFormat="1" ht="20.25" customHeight="1">
      <c r="A4" s="278" t="s">
        <v>40</v>
      </c>
      <c r="B4" s="74" t="s">
        <v>41</v>
      </c>
      <c r="C4" s="367" t="s">
        <v>423</v>
      </c>
      <c r="D4" s="368"/>
    </row>
    <row r="5" spans="1:4" s="65" customFormat="1" ht="20.25" customHeight="1">
      <c r="A5" s="278" t="s">
        <v>42</v>
      </c>
      <c r="B5" s="74" t="s">
        <v>41</v>
      </c>
      <c r="C5" s="369"/>
      <c r="D5" s="370"/>
    </row>
    <row r="6" spans="1:4" s="65" customFormat="1" ht="20.25" customHeight="1">
      <c r="A6" s="278" t="s">
        <v>43</v>
      </c>
      <c r="B6" s="74" t="s">
        <v>41</v>
      </c>
      <c r="C6" s="369"/>
      <c r="D6" s="370"/>
    </row>
    <row r="7" spans="1:4" s="65" customFormat="1" ht="20.25" customHeight="1">
      <c r="A7" s="278" t="s">
        <v>44</v>
      </c>
      <c r="B7" s="74" t="s">
        <v>41</v>
      </c>
      <c r="C7" s="371"/>
      <c r="D7" s="372"/>
    </row>
    <row r="8" spans="1:6" s="65" customFormat="1" ht="20.25" customHeight="1">
      <c r="A8" s="73" t="s">
        <v>45</v>
      </c>
      <c r="B8" s="74" t="s">
        <v>41</v>
      </c>
      <c r="C8" s="279">
        <f>'[1]Sheet2'!$C$6/10000</f>
        <v>280.3494</v>
      </c>
      <c r="D8" s="280">
        <f>'[1]Sheet2'!$E$6</f>
        <v>6.903376071895963</v>
      </c>
      <c r="F8" s="65" t="s">
        <v>46</v>
      </c>
    </row>
    <row r="9" spans="1:4" s="65" customFormat="1" ht="20.25" customHeight="1">
      <c r="A9" s="73" t="s">
        <v>47</v>
      </c>
      <c r="B9" s="74" t="s">
        <v>41</v>
      </c>
      <c r="C9" s="281">
        <f>'[1]Sheet2'!$C$9/10000</f>
        <v>117.5503</v>
      </c>
      <c r="D9" s="75">
        <f>'[1]Sheet2'!$E$9</f>
        <v>-10.193318797242929</v>
      </c>
    </row>
    <row r="10" spans="1:4" s="65" customFormat="1" ht="20.25" customHeight="1">
      <c r="A10" s="73" t="s">
        <v>48</v>
      </c>
      <c r="B10" s="74" t="s">
        <v>41</v>
      </c>
      <c r="C10" s="281">
        <f>'[1]Sheet2'!$C$12/10000</f>
        <v>418.2905</v>
      </c>
      <c r="D10" s="75">
        <f>'[1]Sheet2'!$E$12</f>
        <v>8.939803857020227</v>
      </c>
    </row>
    <row r="11" spans="1:4" s="65" customFormat="1" ht="20.25" customHeight="1">
      <c r="A11" s="73" t="s">
        <v>49</v>
      </c>
      <c r="B11" s="74" t="s">
        <v>50</v>
      </c>
      <c r="C11" s="281">
        <f>'[2]6'!$B$7/10000</f>
        <v>123.34323984000001</v>
      </c>
      <c r="D11" s="75">
        <f>'[2]6'!$D$7</f>
        <v>9.72</v>
      </c>
    </row>
    <row r="12" spans="1:4" s="65" customFormat="1" ht="20.25" customHeight="1">
      <c r="A12" s="73" t="s">
        <v>51</v>
      </c>
      <c r="B12" s="74" t="s">
        <v>50</v>
      </c>
      <c r="C12" s="281">
        <f>'[2]6'!$E$7/10000</f>
        <v>68.6468584</v>
      </c>
      <c r="D12" s="75">
        <f>'[2]6'!$G$7</f>
        <v>6.97</v>
      </c>
    </row>
    <row r="13" spans="1:4" s="65" customFormat="1" ht="20.25" customHeight="1">
      <c r="A13" s="73" t="s">
        <v>52</v>
      </c>
      <c r="B13" s="74" t="s">
        <v>41</v>
      </c>
      <c r="C13" s="281" t="s">
        <v>53</v>
      </c>
      <c r="D13" s="75">
        <f>'规模工业生产主要分类'!B4</f>
        <v>7.2</v>
      </c>
    </row>
    <row r="14" spans="1:7" s="65" customFormat="1" ht="20.25" customHeight="1">
      <c r="A14" s="76" t="s">
        <v>54</v>
      </c>
      <c r="B14" s="74" t="s">
        <v>41</v>
      </c>
      <c r="C14" s="281" t="s">
        <v>53</v>
      </c>
      <c r="D14" s="77">
        <f>'固定资产投资'!B5</f>
        <v>11.7</v>
      </c>
      <c r="G14" s="65" t="s">
        <v>55</v>
      </c>
    </row>
    <row r="15" spans="1:4" s="65" customFormat="1" ht="20.25" customHeight="1">
      <c r="A15" s="76" t="s">
        <v>56</v>
      </c>
      <c r="B15" s="74" t="s">
        <v>41</v>
      </c>
      <c r="C15" s="281" t="s">
        <v>53</v>
      </c>
      <c r="D15" s="75">
        <f>'固定资产投资'!B19</f>
        <v>40.3</v>
      </c>
    </row>
    <row r="16" spans="1:4" s="65" customFormat="1" ht="20.25" customHeight="1">
      <c r="A16" s="76" t="s">
        <v>57</v>
      </c>
      <c r="B16" s="74" t="s">
        <v>41</v>
      </c>
      <c r="C16" s="282">
        <f>'商品房建设与销售'!C4</f>
        <v>155.1162</v>
      </c>
      <c r="D16" s="77">
        <f>'商品房建设与销售'!D4</f>
        <v>25.59</v>
      </c>
    </row>
    <row r="17" spans="1:4" s="65" customFormat="1" ht="20.25" customHeight="1">
      <c r="A17" s="76" t="s">
        <v>58</v>
      </c>
      <c r="B17" s="74" t="s">
        <v>59</v>
      </c>
      <c r="C17" s="282">
        <f>'商品房建设与销售'!C7</f>
        <v>473.0677</v>
      </c>
      <c r="D17" s="77">
        <f>'商品房建设与销售'!D7</f>
        <v>14.19</v>
      </c>
    </row>
    <row r="18" spans="1:4" s="65" customFormat="1" ht="20.25" customHeight="1">
      <c r="A18" s="76" t="s">
        <v>60</v>
      </c>
      <c r="B18" s="74" t="s">
        <v>41</v>
      </c>
      <c r="C18" s="282">
        <f>'商品房建设与销售'!C9</f>
        <v>278.1667</v>
      </c>
      <c r="D18" s="77">
        <f>'商品房建设与销售'!D9</f>
        <v>37.31</v>
      </c>
    </row>
    <row r="19" spans="1:4" s="65" customFormat="1" ht="20.25" customHeight="1">
      <c r="A19" s="283" t="s">
        <v>61</v>
      </c>
      <c r="B19" s="74" t="s">
        <v>41</v>
      </c>
      <c r="C19" s="282">
        <f>'国内贸易、旅游'!C5</f>
        <v>1042.5069316482097</v>
      </c>
      <c r="D19" s="77">
        <f>'国内贸易、旅游'!D5</f>
        <v>9.2</v>
      </c>
    </row>
    <row r="20" spans="1:4" s="65" customFormat="1" ht="20.25" customHeight="1">
      <c r="A20" s="76" t="s">
        <v>62</v>
      </c>
      <c r="B20" s="74" t="s">
        <v>41</v>
      </c>
      <c r="C20" s="284">
        <f>'对外贸易'!B5</f>
        <v>177.34003737</v>
      </c>
      <c r="D20" s="308">
        <f>'对外贸易'!C5</f>
        <v>32.6356</v>
      </c>
    </row>
    <row r="21" spans="1:4" s="65" customFormat="1" ht="20.25" customHeight="1">
      <c r="A21" s="76" t="s">
        <v>63</v>
      </c>
      <c r="B21" s="74" t="s">
        <v>41</v>
      </c>
      <c r="C21" s="284">
        <f>'对外贸易'!B6</f>
        <v>89.17504013</v>
      </c>
      <c r="D21" s="308">
        <f>'对外贸易'!C6</f>
        <v>-13.6542</v>
      </c>
    </row>
    <row r="22" spans="1:4" s="65" customFormat="1" ht="20.25" customHeight="1">
      <c r="A22" s="76" t="s">
        <v>64</v>
      </c>
      <c r="B22" s="74" t="s">
        <v>41</v>
      </c>
      <c r="C22" s="284">
        <f>'对外贸易'!B7</f>
        <v>88.16499723999999</v>
      </c>
      <c r="D22" s="308">
        <f>'对外贸易'!C7</f>
        <v>189.7489</v>
      </c>
    </row>
    <row r="23" spans="1:4" s="65" customFormat="1" ht="20.25" customHeight="1">
      <c r="A23" s="76" t="s">
        <v>65</v>
      </c>
      <c r="B23" s="74" t="s">
        <v>41</v>
      </c>
      <c r="C23" s="284">
        <v>500.51</v>
      </c>
      <c r="D23" s="77">
        <v>17.4</v>
      </c>
    </row>
    <row r="24" spans="1:4" s="65" customFormat="1" ht="20.25" customHeight="1">
      <c r="A24" s="76" t="s">
        <v>66</v>
      </c>
      <c r="B24" s="74" t="s">
        <v>67</v>
      </c>
      <c r="C24" s="284">
        <v>5.03</v>
      </c>
      <c r="D24" s="77">
        <v>26.1</v>
      </c>
    </row>
    <row r="25" spans="1:6" s="65" customFormat="1" ht="20.25" customHeight="1">
      <c r="A25" s="76" t="s">
        <v>68</v>
      </c>
      <c r="B25" s="74" t="s">
        <v>41</v>
      </c>
      <c r="C25" s="282">
        <f>'[3]Sheet1'!$C$6/10000</f>
        <v>2716.7451419732</v>
      </c>
      <c r="D25" s="77">
        <f>'[3]Sheet1'!$F$6</f>
        <v>4.050934367351355</v>
      </c>
      <c r="F25" s="285"/>
    </row>
    <row r="26" spans="1:4" s="65" customFormat="1" ht="20.25" customHeight="1">
      <c r="A26" s="76" t="s">
        <v>69</v>
      </c>
      <c r="B26" s="74" t="s">
        <v>41</v>
      </c>
      <c r="C26" s="282">
        <f>'[3]Sheet1'!$C$7/10000</f>
        <v>1515.5538448739</v>
      </c>
      <c r="D26" s="77">
        <f>'[3]Sheet1'!$F$7</f>
        <v>7.1905236072684175</v>
      </c>
    </row>
    <row r="27" spans="1:4" s="65" customFormat="1" ht="20.25" customHeight="1">
      <c r="A27" s="76" t="s">
        <v>70</v>
      </c>
      <c r="B27" s="74" t="s">
        <v>41</v>
      </c>
      <c r="C27" s="282">
        <f>'[3]Sheet1'!$C$11/10000</f>
        <v>1610.2272078669</v>
      </c>
      <c r="D27" s="77">
        <f>'[3]Sheet1'!$F$11</f>
        <v>23.64616360040417</v>
      </c>
    </row>
    <row r="28" spans="1:4" s="65" customFormat="1" ht="20.25" customHeight="1">
      <c r="A28" s="76" t="s">
        <v>71</v>
      </c>
      <c r="B28" s="74" t="s">
        <v>7</v>
      </c>
      <c r="C28" s="281" t="s">
        <v>53</v>
      </c>
      <c r="D28" s="75">
        <f>'人民生活和物价'!D5</f>
        <v>101.60884098</v>
      </c>
    </row>
    <row r="29" spans="1:4" s="65" customFormat="1" ht="20.25" customHeight="1">
      <c r="A29" s="283" t="s">
        <v>72</v>
      </c>
      <c r="B29" s="74" t="s">
        <v>73</v>
      </c>
      <c r="C29" s="373" t="s">
        <v>423</v>
      </c>
      <c r="D29" s="374"/>
    </row>
    <row r="30" spans="1:4" s="65" customFormat="1" ht="20.25" customHeight="1">
      <c r="A30" s="283" t="s">
        <v>74</v>
      </c>
      <c r="B30" s="74" t="s">
        <v>73</v>
      </c>
      <c r="C30" s="375"/>
      <c r="D30" s="376"/>
    </row>
    <row r="31" spans="1:4" ht="21" customHeight="1">
      <c r="A31" s="366"/>
      <c r="B31" s="366"/>
      <c r="C31" s="366"/>
      <c r="D31" s="366"/>
    </row>
    <row r="32" spans="1:150" s="66" customFormat="1" ht="15.75">
      <c r="A32" s="78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</row>
  </sheetData>
  <sheetProtection/>
  <mergeCells count="4">
    <mergeCell ref="A1:D1"/>
    <mergeCell ref="A31:D31"/>
    <mergeCell ref="C4:D7"/>
    <mergeCell ref="C29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2" sqref="B12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123" customWidth="1"/>
  </cols>
  <sheetData>
    <row r="1" spans="1:4" ht="24.75">
      <c r="A1" s="377" t="s">
        <v>75</v>
      </c>
      <c r="B1" s="377"/>
      <c r="C1" s="274"/>
      <c r="D1" s="274"/>
    </row>
    <row r="2" spans="1:4" ht="15.75">
      <c r="A2" s="275"/>
      <c r="B2" s="275"/>
      <c r="D2"/>
    </row>
    <row r="3" spans="1:2" ht="24" customHeight="1">
      <c r="A3" s="8" t="s">
        <v>76</v>
      </c>
      <c r="B3" s="276" t="s">
        <v>77</v>
      </c>
    </row>
    <row r="4" spans="1:2" ht="24" customHeight="1">
      <c r="A4" s="277" t="s">
        <v>78</v>
      </c>
      <c r="B4" s="258">
        <f>'[4]Sheet1'!$G$22</f>
        <v>7.2</v>
      </c>
    </row>
    <row r="5" spans="1:2" ht="24" customHeight="1">
      <c r="A5" s="211" t="s">
        <v>79</v>
      </c>
      <c r="B5" s="260" t="s">
        <v>11</v>
      </c>
    </row>
    <row r="6" spans="1:2" ht="24" customHeight="1">
      <c r="A6" s="211" t="s">
        <v>80</v>
      </c>
      <c r="B6" s="260" t="s">
        <v>11</v>
      </c>
    </row>
    <row r="7" spans="1:2" ht="24" customHeight="1">
      <c r="A7" s="211" t="s">
        <v>81</v>
      </c>
      <c r="B7" s="260">
        <f>'[4]Sheet1'!$G$25</f>
        <v>12.2</v>
      </c>
    </row>
    <row r="8" spans="1:2" ht="24" customHeight="1">
      <c r="A8" s="211" t="s">
        <v>82</v>
      </c>
      <c r="B8" s="260">
        <f>'[4]Sheet1'!$G$26</f>
        <v>8.2</v>
      </c>
    </row>
    <row r="9" spans="1:2" ht="24" customHeight="1">
      <c r="A9" s="211" t="s">
        <v>83</v>
      </c>
      <c r="B9" s="260">
        <f>'[4]Sheet1'!$G$27</f>
        <v>-5.9</v>
      </c>
    </row>
    <row r="10" spans="1:2" ht="24" customHeight="1">
      <c r="A10" s="211" t="s">
        <v>84</v>
      </c>
      <c r="B10" s="260">
        <f>'[4]Sheet1'!$G$28</f>
        <v>-8.3</v>
      </c>
    </row>
    <row r="11" spans="1:2" ht="24" customHeight="1">
      <c r="A11" s="211" t="s">
        <v>85</v>
      </c>
      <c r="B11" s="260">
        <f>'[4]Sheet1'!$G$29</f>
        <v>10.2</v>
      </c>
    </row>
    <row r="12" spans="1:2" ht="24" customHeight="1">
      <c r="A12" s="211" t="s">
        <v>86</v>
      </c>
      <c r="B12" s="260">
        <f>'[4]Sheet1'!$G$30</f>
        <v>5.4</v>
      </c>
    </row>
    <row r="13" spans="1:2" ht="24" customHeight="1">
      <c r="A13" s="211" t="s">
        <v>87</v>
      </c>
      <c r="B13" s="260">
        <f>'[4]Sheet1'!$G$31</f>
        <v>11.4</v>
      </c>
    </row>
    <row r="14" spans="1:2" ht="24" customHeight="1">
      <c r="A14" s="211" t="s">
        <v>88</v>
      </c>
      <c r="B14" s="260">
        <f>'[4]Sheet1'!$G$32</f>
        <v>6.2</v>
      </c>
    </row>
    <row r="15" spans="1:2" ht="24" customHeight="1">
      <c r="A15" s="211" t="s">
        <v>89</v>
      </c>
      <c r="B15" s="260">
        <f>'[4]Sheet1'!$G$33</f>
        <v>12</v>
      </c>
    </row>
    <row r="16" spans="1:2" ht="24" customHeight="1">
      <c r="A16" s="211" t="s">
        <v>90</v>
      </c>
      <c r="B16" s="260">
        <f>'[4]Sheet1'!$G$34</f>
        <v>6</v>
      </c>
    </row>
    <row r="17" spans="1:2" ht="24" customHeight="1">
      <c r="A17" s="211" t="s">
        <v>91</v>
      </c>
      <c r="B17" s="260">
        <f>'[4]Sheet1'!$G$35</f>
        <v>5.5</v>
      </c>
    </row>
    <row r="18" spans="1:2" ht="24" customHeight="1">
      <c r="A18" s="216" t="s">
        <v>92</v>
      </c>
      <c r="B18" s="261">
        <f>'[4]Sheet1'!$G$36</f>
        <v>12.8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9" sqref="E9"/>
    </sheetView>
  </sheetViews>
  <sheetFormatPr defaultColWidth="8.00390625" defaultRowHeight="14.25"/>
  <cols>
    <col min="1" max="1" width="34.50390625" style="266" customWidth="1"/>
    <col min="2" max="2" width="13.50390625" style="0" customWidth="1"/>
  </cols>
  <sheetData>
    <row r="1" spans="1:2" s="262" customFormat="1" ht="24.75">
      <c r="A1" s="378" t="s">
        <v>93</v>
      </c>
      <c r="B1" s="378"/>
    </row>
    <row r="2" spans="1:2" s="262" customFormat="1" ht="19.5">
      <c r="A2" s="267"/>
      <c r="B2" s="268"/>
    </row>
    <row r="3" spans="1:2" s="263" customFormat="1" ht="29.25" customHeight="1">
      <c r="A3" s="269" t="s">
        <v>94</v>
      </c>
      <c r="B3" s="270" t="s">
        <v>95</v>
      </c>
    </row>
    <row r="4" spans="1:2" s="264" customFormat="1" ht="29.25" customHeight="1">
      <c r="A4" s="269" t="s">
        <v>96</v>
      </c>
      <c r="B4" s="260">
        <f>'[4]Sheet1'!G40</f>
        <v>7.5</v>
      </c>
    </row>
    <row r="5" spans="1:2" s="251" customFormat="1" ht="29.25" customHeight="1">
      <c r="A5" s="271" t="s">
        <v>97</v>
      </c>
      <c r="B5" s="260">
        <f>'[4]Sheet1'!G41</f>
        <v>11.6</v>
      </c>
    </row>
    <row r="6" spans="1:2" s="251" customFormat="1" ht="29.25" customHeight="1">
      <c r="A6" s="271" t="s">
        <v>98</v>
      </c>
      <c r="B6" s="260">
        <f>'[4]Sheet1'!G42</f>
        <v>-5</v>
      </c>
    </row>
    <row r="7" spans="1:2" s="251" customFormat="1" ht="29.25" customHeight="1">
      <c r="A7" s="271" t="s">
        <v>99</v>
      </c>
      <c r="B7" s="260">
        <f>'[4]Sheet1'!G43</f>
        <v>16.6</v>
      </c>
    </row>
    <row r="8" spans="1:2" s="251" customFormat="1" ht="29.25" customHeight="1">
      <c r="A8" s="271" t="s">
        <v>100</v>
      </c>
      <c r="B8" s="260">
        <f>'[4]Sheet1'!G44</f>
        <v>7.1</v>
      </c>
    </row>
    <row r="9" spans="1:2" s="251" customFormat="1" ht="29.25" customHeight="1">
      <c r="A9" s="271" t="s">
        <v>101</v>
      </c>
      <c r="B9" s="260">
        <f>'[4]Sheet1'!G45</f>
        <v>3.6</v>
      </c>
    </row>
    <row r="10" spans="1:2" s="265" customFormat="1" ht="29.25" customHeight="1">
      <c r="A10" s="272" t="s">
        <v>102</v>
      </c>
      <c r="B10" s="260">
        <f>'[4]Sheet1'!G46</f>
        <v>7.8</v>
      </c>
    </row>
    <row r="11" spans="1:2" s="265" customFormat="1" ht="29.25" customHeight="1">
      <c r="A11" s="272" t="s">
        <v>103</v>
      </c>
      <c r="B11" s="260">
        <f>'[4]Sheet1'!G47</f>
        <v>3.4</v>
      </c>
    </row>
    <row r="12" spans="1:2" s="265" customFormat="1" ht="29.25" customHeight="1">
      <c r="A12" s="272" t="s">
        <v>104</v>
      </c>
      <c r="B12" s="260">
        <f>'[4]Sheet1'!G48</f>
        <v>10.8</v>
      </c>
    </row>
    <row r="13" spans="1:2" s="265" customFormat="1" ht="29.25" customHeight="1">
      <c r="A13" s="272" t="s">
        <v>105</v>
      </c>
      <c r="B13" s="260">
        <f>'[4]Sheet1'!G49</f>
        <v>11.8</v>
      </c>
    </row>
    <row r="14" spans="1:2" s="265" customFormat="1" ht="29.25" customHeight="1">
      <c r="A14" s="273" t="s">
        <v>106</v>
      </c>
      <c r="B14" s="261">
        <f>'[4]Sheet1'!G50</f>
        <v>9.1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8" sqref="E8"/>
    </sheetView>
  </sheetViews>
  <sheetFormatPr defaultColWidth="8.00390625" defaultRowHeight="14.25"/>
  <cols>
    <col min="1" max="1" width="40.50390625" style="253" customWidth="1"/>
    <col min="2" max="2" width="15.50390625" style="0" customWidth="1"/>
  </cols>
  <sheetData>
    <row r="1" spans="1:2" ht="24.75">
      <c r="A1" s="379" t="s">
        <v>107</v>
      </c>
      <c r="B1" s="379"/>
    </row>
    <row r="2" spans="1:2" ht="19.5">
      <c r="A2" s="254"/>
      <c r="B2" s="255"/>
    </row>
    <row r="3" spans="1:2" s="251" customFormat="1" ht="30.75" customHeight="1">
      <c r="A3" s="8" t="s">
        <v>76</v>
      </c>
      <c r="B3" s="256" t="s">
        <v>77</v>
      </c>
    </row>
    <row r="4" spans="1:3" ht="33.75" customHeight="1">
      <c r="A4" s="257" t="s">
        <v>108</v>
      </c>
      <c r="B4" s="258">
        <f>'[4]Sheet1'!G58</f>
        <v>9</v>
      </c>
      <c r="C4" s="9"/>
    </row>
    <row r="5" spans="1:3" ht="33.75" customHeight="1">
      <c r="A5" s="259" t="s">
        <v>109</v>
      </c>
      <c r="B5" s="260">
        <f>'[4]Sheet1'!G59</f>
        <v>6.9</v>
      </c>
      <c r="C5" s="9"/>
    </row>
    <row r="6" spans="1:3" ht="33.75" customHeight="1">
      <c r="A6" s="259" t="s">
        <v>110</v>
      </c>
      <c r="B6" s="260">
        <f>'[4]Sheet1'!G60</f>
        <v>10.3</v>
      </c>
      <c r="C6" s="9"/>
    </row>
    <row r="7" spans="1:3" ht="33.75" customHeight="1">
      <c r="A7" s="259" t="s">
        <v>111</v>
      </c>
      <c r="B7" s="260">
        <f>'[4]Sheet1'!G61</f>
        <v>7.4</v>
      </c>
      <c r="C7" s="9"/>
    </row>
    <row r="8" spans="1:3" ht="33.75" customHeight="1">
      <c r="A8" s="259" t="s">
        <v>112</v>
      </c>
      <c r="B8" s="260">
        <f>'[4]Sheet1'!G62</f>
        <v>8.8</v>
      </c>
      <c r="C8" s="9"/>
    </row>
    <row r="9" spans="1:3" ht="33.75" customHeight="1">
      <c r="A9" s="259" t="s">
        <v>113</v>
      </c>
      <c r="B9" s="260">
        <f>'[4]Sheet1'!G63</f>
        <v>10.2</v>
      </c>
      <c r="C9" s="9"/>
    </row>
    <row r="10" spans="1:3" ht="33.75" customHeight="1">
      <c r="A10" s="259" t="s">
        <v>114</v>
      </c>
      <c r="B10" s="260">
        <f>'[4]Sheet1'!G64</f>
        <v>6</v>
      </c>
      <c r="C10" s="9"/>
    </row>
    <row r="11" spans="1:3" ht="33.75" customHeight="1">
      <c r="A11" s="259" t="s">
        <v>115</v>
      </c>
      <c r="B11" s="260">
        <f>'[4]Sheet1'!G65</f>
        <v>9.8</v>
      </c>
      <c r="C11" s="9"/>
    </row>
    <row r="12" spans="1:3" ht="33.75" customHeight="1">
      <c r="A12" s="259" t="s">
        <v>116</v>
      </c>
      <c r="B12" s="260">
        <f>'[4]Sheet1'!G66</f>
        <v>7.7</v>
      </c>
      <c r="C12" s="9"/>
    </row>
    <row r="13" spans="1:3" ht="33.75" customHeight="1">
      <c r="A13" s="259" t="s">
        <v>117</v>
      </c>
      <c r="B13" s="260">
        <f>'[4]Sheet1'!G67</f>
        <v>8.5</v>
      </c>
      <c r="C13" s="9"/>
    </row>
    <row r="14" spans="1:2" ht="33.75" customHeight="1">
      <c r="A14" s="259" t="s">
        <v>118</v>
      </c>
      <c r="B14" s="261">
        <f>'[4]Sheet1'!G68</f>
        <v>9.7</v>
      </c>
    </row>
    <row r="15" spans="1:2" s="252" customFormat="1" ht="10.5">
      <c r="A15" s="380"/>
      <c r="B15" s="380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1" sqref="D11"/>
    </sheetView>
  </sheetViews>
  <sheetFormatPr defaultColWidth="7.875" defaultRowHeight="14.25"/>
  <cols>
    <col min="1" max="1" width="20.50390625" style="237" customWidth="1"/>
    <col min="2" max="2" width="12.875" style="237" customWidth="1"/>
    <col min="3" max="3" width="11.25390625" style="237" customWidth="1"/>
    <col min="4" max="4" width="15.125" style="237" customWidth="1"/>
    <col min="5" max="5" width="9.75390625" style="237" customWidth="1"/>
    <col min="6" max="6" width="9.75390625" style="237" bestFit="1" customWidth="1"/>
    <col min="7" max="16384" width="7.875" style="237" customWidth="1"/>
  </cols>
  <sheetData>
    <row r="1" spans="1:6" ht="25.5" customHeight="1">
      <c r="A1" s="381" t="s">
        <v>119</v>
      </c>
      <c r="B1" s="381"/>
      <c r="C1" s="381"/>
      <c r="D1" s="381"/>
      <c r="E1" s="381"/>
      <c r="F1" s="381"/>
    </row>
    <row r="2" spans="1:6" ht="15.75">
      <c r="A2" s="238"/>
      <c r="B2" s="238"/>
      <c r="C2" s="238"/>
      <c r="D2" s="382"/>
      <c r="E2" s="382"/>
      <c r="F2" s="238"/>
    </row>
    <row r="3" spans="1:6" s="235" customFormat="1" ht="28.5" customHeight="1">
      <c r="A3" s="388"/>
      <c r="B3" s="383" t="s">
        <v>49</v>
      </c>
      <c r="C3" s="384"/>
      <c r="D3" s="383" t="s">
        <v>120</v>
      </c>
      <c r="E3" s="384"/>
      <c r="F3" s="239"/>
    </row>
    <row r="4" spans="1:6" s="236" customFormat="1" ht="30" customHeight="1">
      <c r="A4" s="388"/>
      <c r="B4" s="240" t="s">
        <v>121</v>
      </c>
      <c r="C4" s="240" t="s">
        <v>122</v>
      </c>
      <c r="D4" s="240" t="s">
        <v>121</v>
      </c>
      <c r="E4" s="240" t="s">
        <v>122</v>
      </c>
      <c r="F4" s="239"/>
    </row>
    <row r="5" spans="1:7" s="236" customFormat="1" ht="27.75" customHeight="1">
      <c r="A5" s="241" t="s">
        <v>123</v>
      </c>
      <c r="B5" s="242">
        <f>'[2]6'!B7</f>
        <v>1233432.3984</v>
      </c>
      <c r="C5" s="243">
        <f>'[2]6'!D7</f>
        <v>9.72</v>
      </c>
      <c r="D5" s="244">
        <f>'[2]6'!E7</f>
        <v>686468.584</v>
      </c>
      <c r="E5" s="243">
        <f>'[2]6'!G7</f>
        <v>6.97</v>
      </c>
      <c r="F5" s="245"/>
      <c r="G5" s="246"/>
    </row>
    <row r="6" spans="1:8" s="235" customFormat="1" ht="27.75" customHeight="1">
      <c r="A6" s="247" t="s">
        <v>124</v>
      </c>
      <c r="B6" s="248">
        <f>'[2]6'!B8</f>
        <v>66408.4692</v>
      </c>
      <c r="C6" s="210">
        <f>'[2]6'!D8</f>
        <v>31.31963195643277</v>
      </c>
      <c r="D6" s="249">
        <f>'[2]6'!E8</f>
        <v>66408.4692</v>
      </c>
      <c r="E6" s="210">
        <f>'[2]6'!G8</f>
        <v>31.31963195643277</v>
      </c>
      <c r="F6" s="245"/>
      <c r="G6" s="246"/>
      <c r="H6" s="236"/>
    </row>
    <row r="7" spans="1:8" s="235" customFormat="1" ht="27.75" customHeight="1">
      <c r="A7" s="247" t="s">
        <v>125</v>
      </c>
      <c r="B7" s="248">
        <f>'[2]6'!B9</f>
        <v>570263.0701</v>
      </c>
      <c r="C7" s="210">
        <f>'[2]6'!D9</f>
        <v>5.689007463016363</v>
      </c>
      <c r="D7" s="249">
        <f>'[2]6'!E9</f>
        <v>370285.0901</v>
      </c>
      <c r="E7" s="210">
        <f>'[2]6'!G9</f>
        <v>2.833350622556766</v>
      </c>
      <c r="F7" s="245"/>
      <c r="G7" s="246"/>
      <c r="H7" s="236"/>
    </row>
    <row r="8" spans="1:8" s="235" customFormat="1" ht="27.75" customHeight="1">
      <c r="A8" s="247" t="s">
        <v>126</v>
      </c>
      <c r="B8" s="248">
        <f>'[2]6'!B10</f>
        <v>28667.778</v>
      </c>
      <c r="C8" s="210">
        <f>'[2]6'!D10</f>
        <v>12.556737733714717</v>
      </c>
      <c r="D8" s="249">
        <f>'[2]6'!E10</f>
        <v>15716.4229</v>
      </c>
      <c r="E8" s="210">
        <f>'[2]6'!G10</f>
        <v>7.947539841416301</v>
      </c>
      <c r="F8" s="245"/>
      <c r="G8" s="246"/>
      <c r="H8" s="236"/>
    </row>
    <row r="9" spans="1:8" s="235" customFormat="1" ht="27.75" customHeight="1">
      <c r="A9" s="247" t="s">
        <v>127</v>
      </c>
      <c r="B9" s="248">
        <f>'[2]6'!B11</f>
        <v>24378.5419</v>
      </c>
      <c r="C9" s="210">
        <f>'[2]6'!D11</f>
        <v>7.476656992836299</v>
      </c>
      <c r="D9" s="249">
        <f>'[2]6'!E11</f>
        <v>5538.6256</v>
      </c>
      <c r="E9" s="210">
        <f>'[2]6'!G11</f>
        <v>-10.722526989885429</v>
      </c>
      <c r="F9" s="245"/>
      <c r="G9" s="246"/>
      <c r="H9" s="236"/>
    </row>
    <row r="10" spans="1:8" s="235" customFormat="1" ht="27.75" customHeight="1">
      <c r="A10" s="247" t="s">
        <v>128</v>
      </c>
      <c r="B10" s="248">
        <f>'[2]6'!B12</f>
        <v>90304.591</v>
      </c>
      <c r="C10" s="210">
        <f>'[2]6'!D12</f>
        <v>11.992378526027576</v>
      </c>
      <c r="D10" s="249">
        <f>'[2]6'!E12</f>
        <v>49119.1175</v>
      </c>
      <c r="E10" s="210">
        <f>'[2]6'!G12</f>
        <v>10.404611919052362</v>
      </c>
      <c r="F10" s="245"/>
      <c r="G10" s="246"/>
      <c r="H10" s="236"/>
    </row>
    <row r="11" spans="1:8" s="235" customFormat="1" ht="27.75" customHeight="1">
      <c r="A11" s="247" t="s">
        <v>129</v>
      </c>
      <c r="B11" s="248">
        <f>'[2]6'!B13</f>
        <v>61672.588</v>
      </c>
      <c r="C11" s="210">
        <f>'[2]6'!D13</f>
        <v>10.924171267359526</v>
      </c>
      <c r="D11" s="249">
        <f>'[2]6'!E13</f>
        <v>17823.4162</v>
      </c>
      <c r="E11" s="210">
        <f>'[2]6'!G13</f>
        <v>1.0634337616815321</v>
      </c>
      <c r="F11" s="245"/>
      <c r="G11" s="246"/>
      <c r="H11" s="236"/>
    </row>
    <row r="12" spans="1:8" s="235" customFormat="1" ht="27.75" customHeight="1">
      <c r="A12" s="247" t="s">
        <v>130</v>
      </c>
      <c r="B12" s="248">
        <f>'[2]6'!B14</f>
        <v>84232.206</v>
      </c>
      <c r="C12" s="210">
        <f>'[2]6'!D14</f>
        <v>9.848040255739363</v>
      </c>
      <c r="D12" s="249">
        <f>'[2]6'!E14</f>
        <v>25840.9264</v>
      </c>
      <c r="E12" s="210">
        <f>'[2]6'!G14</f>
        <v>4.827218524648578</v>
      </c>
      <c r="F12" s="245"/>
      <c r="G12" s="246"/>
      <c r="H12" s="236"/>
    </row>
    <row r="13" spans="1:8" s="235" customFormat="1" ht="27.75" customHeight="1">
      <c r="A13" s="247" t="s">
        <v>131</v>
      </c>
      <c r="B13" s="248">
        <f>'[2]6'!B15</f>
        <v>118084.2808</v>
      </c>
      <c r="C13" s="210">
        <f>'[2]6'!D15</f>
        <v>12.39096357595839</v>
      </c>
      <c r="D13" s="249">
        <f>'[2]6'!E15</f>
        <v>46637.7153</v>
      </c>
      <c r="E13" s="210">
        <f>'[2]6'!G15</f>
        <v>5.423681653023762</v>
      </c>
      <c r="F13" s="245"/>
      <c r="G13" s="246"/>
      <c r="H13" s="236"/>
    </row>
    <row r="14" spans="1:8" s="235" customFormat="1" ht="27.75" customHeight="1">
      <c r="A14" s="247" t="s">
        <v>132</v>
      </c>
      <c r="B14" s="248">
        <f>'[2]6'!B16</f>
        <v>88129.174</v>
      </c>
      <c r="C14" s="210">
        <f>'[2]6'!D16</f>
        <v>13.510186127731268</v>
      </c>
      <c r="D14" s="249">
        <f>'[2]6'!E16</f>
        <v>31816.7899</v>
      </c>
      <c r="E14" s="210">
        <f>'[2]6'!G16</f>
        <v>13.007816578915573</v>
      </c>
      <c r="F14" s="245"/>
      <c r="G14" s="246"/>
      <c r="H14" s="236"/>
    </row>
    <row r="15" spans="1:8" s="235" customFormat="1" ht="27.75" customHeight="1">
      <c r="A15" s="247" t="s">
        <v>133</v>
      </c>
      <c r="B15" s="248">
        <f>'[2]6'!B17</f>
        <v>88146.8405</v>
      </c>
      <c r="C15" s="210">
        <f>'[2]6'!D17</f>
        <v>14.107624836047744</v>
      </c>
      <c r="D15" s="249">
        <f>'[2]6'!E17</f>
        <v>53028.5955</v>
      </c>
      <c r="E15" s="210">
        <f>'[2]6'!G17</f>
        <v>14.416002644665518</v>
      </c>
      <c r="F15" s="245"/>
      <c r="G15" s="246"/>
      <c r="H15" s="236"/>
    </row>
    <row r="16" spans="1:8" s="235" customFormat="1" ht="27.75" customHeight="1">
      <c r="A16" s="250" t="s">
        <v>134</v>
      </c>
      <c r="B16" s="248">
        <f>'[2]6'!B18</f>
        <v>13144.8589</v>
      </c>
      <c r="C16" s="210">
        <f>'[2]6'!D18</f>
        <v>1.4008033004637876</v>
      </c>
      <c r="D16" s="249">
        <f>'[2]6'!E18</f>
        <v>4253.4154</v>
      </c>
      <c r="E16" s="210">
        <f>'[2]6'!G18</f>
        <v>-11.532936026817824</v>
      </c>
      <c r="F16" s="245"/>
      <c r="G16" s="246"/>
      <c r="H16" s="236"/>
    </row>
    <row r="17" spans="1:6" ht="15.75">
      <c r="A17" s="385" t="s">
        <v>135</v>
      </c>
      <c r="B17" s="386"/>
      <c r="C17" s="386"/>
      <c r="D17" s="387"/>
      <c r="E17" s="387"/>
      <c r="F17" s="387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2" sqref="D12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389" t="s">
        <v>136</v>
      </c>
      <c r="B1" s="389"/>
      <c r="C1" s="389"/>
      <c r="D1" s="389"/>
    </row>
    <row r="2" ht="15.75">
      <c r="D2" s="1"/>
    </row>
    <row r="3" spans="1:4" ht="32.25" customHeight="1">
      <c r="A3" s="226" t="s">
        <v>76</v>
      </c>
      <c r="B3" s="227" t="s">
        <v>137</v>
      </c>
      <c r="C3" s="92" t="s">
        <v>38</v>
      </c>
      <c r="D3" s="228" t="s">
        <v>122</v>
      </c>
    </row>
    <row r="4" spans="1:4" ht="29.25" customHeight="1">
      <c r="A4" s="229" t="s">
        <v>138</v>
      </c>
      <c r="B4" s="230" t="s">
        <v>139</v>
      </c>
      <c r="C4" s="231">
        <f>'[8]9月'!E4</f>
        <v>6511.3279999999995</v>
      </c>
      <c r="D4" s="118">
        <f>'[8]10月'!M4</f>
        <v>-9.956167517981356</v>
      </c>
    </row>
    <row r="5" spans="1:4" ht="29.25" customHeight="1">
      <c r="A5" s="232" t="s">
        <v>140</v>
      </c>
      <c r="B5" s="233" t="s">
        <v>139</v>
      </c>
      <c r="C5" s="231">
        <f>'[8]9月'!E5</f>
        <v>6505.83</v>
      </c>
      <c r="D5" s="118">
        <f>'[8]10月'!M5</f>
        <v>-10.035346089854414</v>
      </c>
    </row>
    <row r="6" spans="1:4" ht="29.25" customHeight="1">
      <c r="A6" s="232" t="s">
        <v>141</v>
      </c>
      <c r="B6" s="233" t="s">
        <v>139</v>
      </c>
      <c r="C6" s="231">
        <f>'[8]9月'!E6</f>
        <v>5.498</v>
      </c>
      <c r="D6" s="118">
        <f>'[8]10月'!M6</f>
        <v>227.27952167414048</v>
      </c>
    </row>
    <row r="7" spans="1:4" ht="29.25" customHeight="1">
      <c r="A7" s="214" t="s">
        <v>142</v>
      </c>
      <c r="B7" s="230" t="s">
        <v>143</v>
      </c>
      <c r="C7" s="231">
        <f>'[8]9月'!E7</f>
        <v>342356.63</v>
      </c>
      <c r="D7" s="118">
        <f>'[8]10月'!M7</f>
        <v>-10.5109719768829</v>
      </c>
    </row>
    <row r="8" spans="1:4" ht="29.25" customHeight="1">
      <c r="A8" s="232" t="s">
        <v>144</v>
      </c>
      <c r="B8" s="233" t="s">
        <v>143</v>
      </c>
      <c r="C8" s="231">
        <f>'[8]9月'!E8</f>
        <v>342263.21</v>
      </c>
      <c r="D8" s="118">
        <f>'[8]10月'!M8</f>
        <v>-10.532178883436174</v>
      </c>
    </row>
    <row r="9" spans="1:4" ht="29.25" customHeight="1">
      <c r="A9" s="232" t="s">
        <v>145</v>
      </c>
      <c r="B9" s="233" t="s">
        <v>143</v>
      </c>
      <c r="C9" s="231">
        <f>'[8]9月'!E9</f>
        <v>93.42</v>
      </c>
      <c r="D9" s="118">
        <f>'[8]10月'!M9</f>
        <v>180.00067602396507</v>
      </c>
    </row>
    <row r="10" spans="1:4" ht="29.25" customHeight="1">
      <c r="A10" s="229" t="s">
        <v>146</v>
      </c>
      <c r="B10" s="230" t="s">
        <v>147</v>
      </c>
      <c r="C10" s="231">
        <f>'[8]9月'!E10</f>
        <v>24439.1251</v>
      </c>
      <c r="D10" s="118">
        <f>'[8]10月'!M10</f>
        <v>9.637466343121332</v>
      </c>
    </row>
    <row r="11" spans="1:4" ht="29.25" customHeight="1">
      <c r="A11" s="232" t="s">
        <v>148</v>
      </c>
      <c r="B11" s="233" t="s">
        <v>147</v>
      </c>
      <c r="C11" s="231">
        <f>'[8]9月'!E11</f>
        <v>18034.56</v>
      </c>
      <c r="D11" s="118">
        <f>'[8]10月'!M11</f>
        <v>12.164873829970716</v>
      </c>
    </row>
    <row r="12" spans="1:4" ht="29.25" customHeight="1">
      <c r="A12" s="232" t="s">
        <v>149</v>
      </c>
      <c r="B12" s="233" t="s">
        <v>147</v>
      </c>
      <c r="C12" s="231">
        <f>'[8]9月'!E12</f>
        <v>6404.5651</v>
      </c>
      <c r="D12" s="118">
        <f>'[8]10月'!M12</f>
        <v>3.1003601087700616</v>
      </c>
    </row>
    <row r="13" spans="1:4" ht="29.25" customHeight="1">
      <c r="A13" s="214" t="s">
        <v>150</v>
      </c>
      <c r="B13" s="230" t="s">
        <v>151</v>
      </c>
      <c r="C13" s="231">
        <f>'[8]9月'!E13</f>
        <v>3235178.3512</v>
      </c>
      <c r="D13" s="118">
        <f>'[8]10月'!M13</f>
        <v>8.03124285678416</v>
      </c>
    </row>
    <row r="14" spans="1:4" ht="29.25" customHeight="1">
      <c r="A14" s="232" t="s">
        <v>152</v>
      </c>
      <c r="B14" s="233" t="s">
        <v>151</v>
      </c>
      <c r="C14" s="231">
        <f>'[8]9月'!E14</f>
        <v>2743996.51</v>
      </c>
      <c r="D14" s="118">
        <f>'[8]10月'!M14</f>
        <v>8.549453725159566</v>
      </c>
    </row>
    <row r="15" spans="1:4" ht="29.25" customHeight="1">
      <c r="A15" s="232" t="s">
        <v>153</v>
      </c>
      <c r="B15" s="233" t="s">
        <v>151</v>
      </c>
      <c r="C15" s="231">
        <f>'[8]9月'!E15</f>
        <v>491181.8412</v>
      </c>
      <c r="D15" s="118">
        <f>'[8]10月'!M15</f>
        <v>5.241024396947466</v>
      </c>
    </row>
    <row r="16" spans="1:4" ht="29.25" customHeight="1">
      <c r="A16" s="214" t="s">
        <v>154</v>
      </c>
      <c r="B16" s="230" t="s">
        <v>147</v>
      </c>
      <c r="C16" s="231">
        <f>'[8]9月'!E16</f>
        <v>7705.9094</v>
      </c>
      <c r="D16" s="118">
        <f>'[8]10月'!M16</f>
        <v>-0.492002651877371</v>
      </c>
    </row>
    <row r="17" spans="1:4" ht="29.25" customHeight="1">
      <c r="A17" s="216" t="s">
        <v>155</v>
      </c>
      <c r="B17" s="234" t="s">
        <v>156</v>
      </c>
      <c r="C17" s="231">
        <f>'[8]9月'!E17</f>
        <v>357500</v>
      </c>
      <c r="D17" s="118">
        <f>'[8]10月'!M17</f>
        <v>13.886341717365852</v>
      </c>
    </row>
    <row r="18" spans="1:4" ht="15.75">
      <c r="A18" s="390" t="s">
        <v>157</v>
      </c>
      <c r="B18" s="390"/>
      <c r="C18" s="390"/>
      <c r="D18" s="390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6" sqref="B16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9" bestFit="1" customWidth="1"/>
  </cols>
  <sheetData>
    <row r="1" spans="1:4" ht="24.75">
      <c r="A1" s="389" t="s">
        <v>54</v>
      </c>
      <c r="B1" s="389"/>
      <c r="C1" s="153"/>
      <c r="D1" s="153"/>
    </row>
    <row r="3" spans="1:2" ht="17.25">
      <c r="A3" s="126"/>
      <c r="B3" s="219"/>
    </row>
    <row r="4" spans="1:4" ht="24.75" customHeight="1">
      <c r="A4" s="220" t="s">
        <v>76</v>
      </c>
      <c r="B4" s="221" t="s">
        <v>122</v>
      </c>
      <c r="D4"/>
    </row>
    <row r="5" spans="1:2" s="104" customFormat="1" ht="23.25" customHeight="1">
      <c r="A5" s="222" t="s">
        <v>158</v>
      </c>
      <c r="B5" s="224">
        <f>'[9]T020447_1'!E6</f>
        <v>11.7</v>
      </c>
    </row>
    <row r="6" spans="1:2" s="104" customFormat="1" ht="23.25" customHeight="1">
      <c r="A6" s="223" t="s">
        <v>159</v>
      </c>
      <c r="B6" s="224" t="str">
        <f>'[9]T020447_1'!E7</f>
        <v>  </v>
      </c>
    </row>
    <row r="7" spans="1:2" s="104" customFormat="1" ht="23.25" customHeight="1">
      <c r="A7" s="223" t="s">
        <v>160</v>
      </c>
      <c r="B7" s="224">
        <f>'[9]T020447_1'!E8</f>
        <v>-10</v>
      </c>
    </row>
    <row r="8" spans="1:2" s="104" customFormat="1" ht="23.25" customHeight="1">
      <c r="A8" s="223" t="s">
        <v>161</v>
      </c>
      <c r="B8" s="224">
        <f>'[9]T020447_1'!E9</f>
        <v>32.5</v>
      </c>
    </row>
    <row r="9" spans="1:2" s="104" customFormat="1" ht="23.25" customHeight="1">
      <c r="A9" s="223" t="s">
        <v>162</v>
      </c>
      <c r="B9" s="224">
        <f>'[9]T020447_1'!E10</f>
        <v>38.3</v>
      </c>
    </row>
    <row r="10" spans="1:2" s="104" customFormat="1" ht="23.25" customHeight="1">
      <c r="A10" s="223" t="s">
        <v>163</v>
      </c>
      <c r="B10" s="224" t="str">
        <f>'[9]T020447_1'!E11</f>
        <v>  </v>
      </c>
    </row>
    <row r="11" spans="1:2" s="104" customFormat="1" ht="23.25" customHeight="1">
      <c r="A11" s="223" t="s">
        <v>164</v>
      </c>
      <c r="B11" s="224">
        <f>'[9]T020447_1'!E12</f>
        <v>-16.1</v>
      </c>
    </row>
    <row r="12" spans="1:2" s="104" customFormat="1" ht="23.25" customHeight="1">
      <c r="A12" s="223" t="s">
        <v>165</v>
      </c>
      <c r="B12" s="224">
        <f>'[9]T020447_1'!E13</f>
        <v>12.2</v>
      </c>
    </row>
    <row r="13" spans="1:2" s="104" customFormat="1" ht="23.25" customHeight="1">
      <c r="A13" s="223" t="s">
        <v>166</v>
      </c>
      <c r="B13" s="224" t="str">
        <f>'[9]T020447_1'!E14</f>
        <v>  </v>
      </c>
    </row>
    <row r="14" spans="1:2" s="104" customFormat="1" ht="23.25" customHeight="1">
      <c r="A14" s="223" t="s">
        <v>167</v>
      </c>
      <c r="B14" s="224">
        <f>'[9]T020447_1'!E15</f>
        <v>-27</v>
      </c>
    </row>
    <row r="15" spans="1:2" s="104" customFormat="1" ht="23.25" customHeight="1">
      <c r="A15" s="223" t="s">
        <v>168</v>
      </c>
      <c r="B15" s="224">
        <f>'[9]T020447_1'!E16</f>
        <v>41.9</v>
      </c>
    </row>
    <row r="16" spans="1:2" s="104" customFormat="1" ht="23.25" customHeight="1">
      <c r="A16" s="223" t="s">
        <v>169</v>
      </c>
      <c r="B16" s="224">
        <f>'[9]T020447_1'!E17</f>
        <v>-0.8</v>
      </c>
    </row>
    <row r="17" spans="1:2" s="104" customFormat="1" ht="23.25" customHeight="1">
      <c r="A17" s="223" t="s">
        <v>170</v>
      </c>
      <c r="B17" s="224" t="str">
        <f>'[9]T020447_1'!E18</f>
        <v>  </v>
      </c>
    </row>
    <row r="18" spans="1:4" s="104" customFormat="1" ht="22.5" customHeight="1">
      <c r="A18" s="223" t="s">
        <v>171</v>
      </c>
      <c r="B18" s="224">
        <f>'[9]T020447_1'!E19</f>
        <v>-6.5</v>
      </c>
      <c r="C18"/>
      <c r="D18" s="9"/>
    </row>
    <row r="19" spans="1:5" ht="22.5" customHeight="1">
      <c r="A19" s="223" t="s">
        <v>172</v>
      </c>
      <c r="B19" s="224">
        <f>'[9]T020447_1'!E20</f>
        <v>40.3</v>
      </c>
      <c r="E19" s="104"/>
    </row>
    <row r="20" spans="1:5" ht="22.5" customHeight="1">
      <c r="A20" s="223" t="s">
        <v>173</v>
      </c>
      <c r="B20" s="224">
        <f>'[9]T020447_1'!E21</f>
        <v>75.4</v>
      </c>
      <c r="E20" s="104"/>
    </row>
    <row r="21" spans="1:5" ht="22.5" customHeight="1">
      <c r="A21" s="223" t="s">
        <v>174</v>
      </c>
      <c r="B21" s="224">
        <f>'[9]T020447_1'!E22</f>
        <v>44.5</v>
      </c>
      <c r="E21" s="104"/>
    </row>
    <row r="22" spans="1:5" ht="22.5" customHeight="1">
      <c r="A22" s="223" t="s">
        <v>175</v>
      </c>
      <c r="B22" s="224">
        <f>'[9]T020447_1'!E23</f>
        <v>80.3</v>
      </c>
      <c r="E22" s="104"/>
    </row>
    <row r="23" spans="1:5" s="218" customFormat="1" ht="22.5" customHeight="1">
      <c r="A23" s="223" t="s">
        <v>176</v>
      </c>
      <c r="B23" s="224">
        <f>'[9]T020447_1'!E26</f>
        <v>22.3</v>
      </c>
      <c r="C23"/>
      <c r="D23" s="9"/>
      <c r="E23" s="104"/>
    </row>
    <row r="24" spans="1:5" s="218" customFormat="1" ht="22.5" customHeight="1">
      <c r="A24" s="223" t="s">
        <v>177</v>
      </c>
      <c r="B24" s="224">
        <f>'[9]T020447_1'!E27</f>
        <v>-6.2</v>
      </c>
      <c r="C24"/>
      <c r="D24" s="9"/>
      <c r="E24" s="104"/>
    </row>
    <row r="25" spans="1:5" s="218" customFormat="1" ht="22.5" customHeight="1">
      <c r="A25" s="223" t="s">
        <v>178</v>
      </c>
      <c r="B25" s="224">
        <f>'[9]T020447_1'!E28</f>
        <v>-15.9</v>
      </c>
      <c r="C25"/>
      <c r="D25" s="9"/>
      <c r="E25" s="104"/>
    </row>
    <row r="26" spans="1:5" ht="22.5" customHeight="1">
      <c r="A26" s="223" t="s">
        <v>179</v>
      </c>
      <c r="B26" s="224">
        <f>'[9]T020447_1'!E29</f>
        <v>25.6</v>
      </c>
      <c r="E26" s="104"/>
    </row>
    <row r="27" spans="1:5" ht="17.25">
      <c r="A27" s="223" t="s">
        <v>180</v>
      </c>
      <c r="B27" s="224" t="str">
        <f>'[9]T020447_1'!E30</f>
        <v>  </v>
      </c>
      <c r="E27" s="104"/>
    </row>
    <row r="28" spans="1:5" ht="17.25">
      <c r="A28" s="223" t="s">
        <v>181</v>
      </c>
      <c r="B28" s="224">
        <f>'[9]T020447_1'!E31</f>
        <v>33.9</v>
      </c>
      <c r="E28" s="104"/>
    </row>
    <row r="29" spans="1:5" ht="17.25">
      <c r="A29" s="223" t="s">
        <v>182</v>
      </c>
      <c r="B29" s="224">
        <f>'[9]T020447_1'!E32</f>
        <v>-55.1</v>
      </c>
      <c r="E29" s="104"/>
    </row>
    <row r="30" spans="1:5" ht="17.25">
      <c r="A30" s="223" t="s">
        <v>183</v>
      </c>
      <c r="B30" s="224">
        <f>'[9]T020447_1'!E33</f>
        <v>-3.6</v>
      </c>
      <c r="E30" s="104"/>
    </row>
    <row r="31" spans="1:5" ht="17.25">
      <c r="A31" s="225" t="s">
        <v>184</v>
      </c>
      <c r="B31" s="224">
        <f>'[9]T020447_1'!E34</f>
        <v>-28.2</v>
      </c>
      <c r="E31" s="104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0" sqref="D10"/>
    </sheetView>
  </sheetViews>
  <sheetFormatPr defaultColWidth="8.00390625" defaultRowHeight="14.25"/>
  <cols>
    <col min="1" max="1" width="25.50390625" style="0" customWidth="1"/>
    <col min="2" max="2" width="12.75390625" style="202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79" t="s">
        <v>185</v>
      </c>
      <c r="B1" s="379"/>
      <c r="C1" s="379"/>
      <c r="D1" s="379"/>
      <c r="E1" s="203"/>
      <c r="F1" s="203"/>
    </row>
    <row r="2" spans="1:6" ht="17.25">
      <c r="A2" s="126"/>
      <c r="B2" s="106"/>
      <c r="C2" s="126"/>
      <c r="D2" s="204"/>
      <c r="E2" s="205"/>
      <c r="F2" s="205"/>
    </row>
    <row r="3" spans="1:4" ht="36.75" customHeight="1">
      <c r="A3" s="128" t="s">
        <v>186</v>
      </c>
      <c r="B3" s="128" t="s">
        <v>137</v>
      </c>
      <c r="C3" s="206" t="s">
        <v>187</v>
      </c>
      <c r="D3" s="207" t="s">
        <v>122</v>
      </c>
    </row>
    <row r="4" spans="1:4" s="1" customFormat="1" ht="28.5" customHeight="1">
      <c r="A4" s="208" t="s">
        <v>188</v>
      </c>
      <c r="B4" s="209" t="s">
        <v>41</v>
      </c>
      <c r="C4" s="321">
        <v>155.1162</v>
      </c>
      <c r="D4" s="307">
        <v>25.59</v>
      </c>
    </row>
    <row r="5" spans="1:7" ht="28.5" customHeight="1">
      <c r="A5" s="211" t="s">
        <v>189</v>
      </c>
      <c r="B5" s="212" t="s">
        <v>41</v>
      </c>
      <c r="C5" s="321">
        <v>111.8152</v>
      </c>
      <c r="D5" s="307">
        <v>14.12</v>
      </c>
      <c r="F5" s="1"/>
      <c r="G5" s="1"/>
    </row>
    <row r="6" spans="1:7" ht="28.5" customHeight="1">
      <c r="A6" s="211" t="s">
        <v>190</v>
      </c>
      <c r="B6" s="213" t="s">
        <v>41</v>
      </c>
      <c r="C6" s="321">
        <v>25.9957</v>
      </c>
      <c r="D6" s="307">
        <v>124.49</v>
      </c>
      <c r="F6" s="1"/>
      <c r="G6" s="1"/>
    </row>
    <row r="7" spans="1:4" s="1" customFormat="1" ht="28.5" customHeight="1">
      <c r="A7" s="214" t="s">
        <v>58</v>
      </c>
      <c r="B7" s="215" t="s">
        <v>59</v>
      </c>
      <c r="C7" s="321">
        <v>473.0677</v>
      </c>
      <c r="D7" s="307">
        <v>14.19</v>
      </c>
    </row>
    <row r="8" spans="1:7" ht="28.5" customHeight="1">
      <c r="A8" s="211" t="s">
        <v>189</v>
      </c>
      <c r="B8" s="213" t="s">
        <v>59</v>
      </c>
      <c r="C8" s="321">
        <v>423.3881</v>
      </c>
      <c r="D8" s="307">
        <v>9.43</v>
      </c>
      <c r="F8" s="1"/>
      <c r="G8" s="1"/>
    </row>
    <row r="9" spans="1:7" ht="28.5" customHeight="1">
      <c r="A9" s="214" t="s">
        <v>60</v>
      </c>
      <c r="B9" s="215" t="s">
        <v>41</v>
      </c>
      <c r="C9" s="321">
        <v>278.1667</v>
      </c>
      <c r="D9" s="307">
        <v>37.31</v>
      </c>
      <c r="F9" s="1"/>
      <c r="G9" s="1"/>
    </row>
    <row r="10" spans="1:4" s="1" customFormat="1" ht="28.5" customHeight="1">
      <c r="A10" s="211" t="s">
        <v>189</v>
      </c>
      <c r="B10" s="213" t="s">
        <v>41</v>
      </c>
      <c r="C10" s="321">
        <v>234.0856</v>
      </c>
      <c r="D10" s="307">
        <v>28.11</v>
      </c>
    </row>
    <row r="11" spans="1:8" ht="28.5" customHeight="1">
      <c r="A11" s="214" t="s">
        <v>191</v>
      </c>
      <c r="B11" s="215" t="s">
        <v>59</v>
      </c>
      <c r="C11" s="321">
        <v>2072.0431</v>
      </c>
      <c r="D11" s="307">
        <v>31.17</v>
      </c>
      <c r="F11" s="1"/>
      <c r="G11" s="1"/>
      <c r="H11" s="1"/>
    </row>
    <row r="12" spans="1:8" ht="28.5" customHeight="1">
      <c r="A12" s="211" t="s">
        <v>189</v>
      </c>
      <c r="B12" s="213" t="s">
        <v>59</v>
      </c>
      <c r="C12" s="321">
        <v>1637.111</v>
      </c>
      <c r="D12" s="307">
        <v>34.52</v>
      </c>
      <c r="F12" s="1"/>
      <c r="G12" s="1"/>
      <c r="H12" s="1"/>
    </row>
    <row r="13" spans="1:4" s="1" customFormat="1" ht="28.5" customHeight="1">
      <c r="A13" s="214" t="s">
        <v>192</v>
      </c>
      <c r="B13" s="215" t="s">
        <v>59</v>
      </c>
      <c r="C13" s="321">
        <v>679.3276</v>
      </c>
      <c r="D13" s="307">
        <v>76.02</v>
      </c>
    </row>
    <row r="14" spans="1:8" ht="28.5" customHeight="1">
      <c r="A14" s="211" t="s">
        <v>189</v>
      </c>
      <c r="B14" s="213" t="s">
        <v>59</v>
      </c>
      <c r="C14" s="321">
        <v>568.3341</v>
      </c>
      <c r="D14" s="307">
        <v>84.99</v>
      </c>
      <c r="F14" s="1"/>
      <c r="G14" s="1"/>
      <c r="H14" s="1"/>
    </row>
    <row r="15" spans="1:8" ht="28.5" customHeight="1">
      <c r="A15" s="214" t="s">
        <v>193</v>
      </c>
      <c r="B15" s="215" t="s">
        <v>59</v>
      </c>
      <c r="C15" s="321">
        <v>100.0355</v>
      </c>
      <c r="D15" s="307">
        <v>-36.36</v>
      </c>
      <c r="F15" s="1"/>
      <c r="G15" s="1"/>
      <c r="H15" s="1"/>
    </row>
    <row r="16" spans="1:7" ht="28.5" customHeight="1">
      <c r="A16" s="211" t="s">
        <v>189</v>
      </c>
      <c r="B16" s="213" t="s">
        <v>59</v>
      </c>
      <c r="C16" s="321">
        <v>77.9684</v>
      </c>
      <c r="D16" s="307">
        <v>-39.3</v>
      </c>
      <c r="F16" s="1"/>
      <c r="G16" s="1"/>
    </row>
    <row r="17" spans="1:7" ht="28.5" customHeight="1">
      <c r="A17" s="214" t="s">
        <v>194</v>
      </c>
      <c r="B17" s="215" t="s">
        <v>59</v>
      </c>
      <c r="C17" s="321">
        <v>117.5494</v>
      </c>
      <c r="D17" s="307">
        <v>-36.45</v>
      </c>
      <c r="F17" s="1"/>
      <c r="G17" s="1"/>
    </row>
    <row r="18" spans="1:7" ht="28.5" customHeight="1">
      <c r="A18" s="216" t="s">
        <v>189</v>
      </c>
      <c r="B18" s="217" t="s">
        <v>59</v>
      </c>
      <c r="C18" s="321">
        <v>58.5624</v>
      </c>
      <c r="D18" s="307">
        <v>-47.53</v>
      </c>
      <c r="F18" s="1"/>
      <c r="G18" s="1"/>
    </row>
    <row r="19" spans="1:4" ht="17.25">
      <c r="A19" s="126"/>
      <c r="B19" s="106"/>
      <c r="C19" s="126"/>
      <c r="D19" s="126"/>
    </row>
    <row r="20" spans="1:4" ht="17.25">
      <c r="A20" s="126"/>
      <c r="B20" s="106"/>
      <c r="C20" s="126"/>
      <c r="D20" s="126"/>
    </row>
    <row r="21" spans="1:4" ht="17.25">
      <c r="A21" s="126"/>
      <c r="B21" s="106"/>
      <c r="C21" s="126"/>
      <c r="D21" s="126"/>
    </row>
    <row r="22" spans="1:4" ht="17.25">
      <c r="A22" s="126"/>
      <c r="B22" s="106"/>
      <c r="C22" s="126"/>
      <c r="D22" s="126"/>
    </row>
    <row r="23" spans="1:4" ht="17.25">
      <c r="A23" s="126"/>
      <c r="B23" s="106"/>
      <c r="C23" s="126"/>
      <c r="D23" s="126"/>
    </row>
    <row r="24" spans="1:4" ht="17.25">
      <c r="A24" s="126"/>
      <c r="B24" s="106"/>
      <c r="C24" s="126"/>
      <c r="D24" s="126"/>
    </row>
    <row r="25" spans="1:4" ht="17.25">
      <c r="A25" s="126"/>
      <c r="B25" s="106"/>
      <c r="C25" s="126"/>
      <c r="D25" s="126"/>
    </row>
    <row r="26" spans="1:4" ht="17.25">
      <c r="A26" s="126"/>
      <c r="B26" s="106"/>
      <c r="C26" s="126"/>
      <c r="D26" s="126"/>
    </row>
    <row r="27" spans="1:4" ht="17.25">
      <c r="A27" s="126"/>
      <c r="B27" s="106"/>
      <c r="C27" s="126"/>
      <c r="D27" s="126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2018-07-19T08:06:54Z</cp:lastPrinted>
  <dcterms:created xsi:type="dcterms:W3CDTF">2003-01-07T10:46:14Z</dcterms:created>
  <dcterms:modified xsi:type="dcterms:W3CDTF">2018-12-03T07:23:17Z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