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30" windowHeight="10643" tabRatio="940" firstSheet="4" activeTab="19"/>
  </bookViews>
  <sheets>
    <sheet name="发展目标" sheetId="1" r:id="rId1"/>
    <sheet name="主要经济指标" sheetId="2" r:id="rId2"/>
    <sheet name="农业" sheetId="3" r:id="rId3"/>
    <sheet name="规模工业生产主要分类" sheetId="4" r:id="rId4"/>
    <sheet name="主要产业" sheetId="5" r:id="rId5"/>
    <sheet name="分县市区园区工业" sheetId="6" r:id="rId6"/>
    <sheet name="用电量" sheetId="7" r:id="rId7"/>
    <sheet name="交通运输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对外贸易" sheetId="13" r:id="rId13"/>
    <sheet name="财政金融" sheetId="14" r:id="rId14"/>
    <sheet name="人民生活和物价" sheetId="15" r:id="rId15"/>
    <sheet name="县市1" sheetId="16" r:id="rId16"/>
    <sheet name="县市2" sheetId="17" r:id="rId17"/>
    <sheet name="港区" sheetId="18" r:id="rId18"/>
    <sheet name="省1" sheetId="19" r:id="rId19"/>
    <sheet name="省2" sheetId="20" r:id="rId20"/>
    <sheet name="长江沿岸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<sst xmlns="http://schemas.openxmlformats.org/spreadsheetml/2006/main" count="776" uniqueCount="476">
  <si>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</si>
  <si>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</si>
  <si>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</si>
  <si>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国家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</si>
  <si>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</si>
  <si>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</si>
  <si>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</si>
  <si>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</si>
  <si>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t>6.5%左右</t>
  </si>
  <si>
    <t>8%左右</t>
  </si>
  <si>
    <r>
      <rPr>
        <sz val="12"/>
        <rFont val="宋体"/>
        <family val="0"/>
      </rPr>
      <t>规模工业增加值</t>
    </r>
  </si>
  <si>
    <t>-</t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</si>
  <si>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</si>
  <si>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</si>
  <si>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</si>
  <si>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稳中向好，国际收支基本平衡</t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</si>
  <si>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</si>
  <si>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</si>
  <si>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t>3%以内</t>
  </si>
  <si>
    <r>
      <t>2%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</si>
  <si>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公共财政预算收入</t>
    </r>
  </si>
  <si>
    <t>6.5%以上</t>
  </si>
  <si>
    <r>
      <rPr>
        <sz val="12"/>
        <rFont val="宋体"/>
        <family val="0"/>
      </rPr>
      <t>城乡居民收入</t>
    </r>
  </si>
  <si>
    <t>和经济增长基本同步</t>
  </si>
  <si>
    <t>8%以上</t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</si>
  <si>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</si>
  <si>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新增城镇就业</t>
    </r>
  </si>
  <si>
    <r>
      <rPr>
        <sz val="12"/>
        <rFont val="宋体"/>
        <family val="0"/>
      </rPr>
      <t>万人</t>
    </r>
  </si>
  <si>
    <r>
      <t>1100</t>
    </r>
    <r>
      <rPr>
        <sz val="11"/>
        <rFont val="宋体"/>
        <family val="0"/>
      </rPr>
      <t>万人以上</t>
    </r>
  </si>
  <si>
    <t>70万人</t>
  </si>
  <si>
    <r>
      <t>5.2</t>
    </r>
    <r>
      <rPr>
        <sz val="11"/>
        <rFont val="宋体"/>
        <family val="0"/>
      </rPr>
      <t>万人</t>
    </r>
  </si>
  <si>
    <r>
      <rPr>
        <sz val="12"/>
        <rFont val="宋体"/>
        <family val="0"/>
      </rPr>
      <t>城镇登记失业率</t>
    </r>
  </si>
  <si>
    <r>
      <t>4.5%</t>
    </r>
    <r>
      <rPr>
        <sz val="11"/>
        <rFont val="宋体"/>
        <family val="0"/>
      </rPr>
      <t>以内</t>
    </r>
  </si>
  <si>
    <t>4.5%以下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</si>
  <si>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</si>
  <si>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下降3%以上</t>
  </si>
  <si>
    <t>主要指标</t>
  </si>
  <si>
    <t>单 位</t>
  </si>
  <si>
    <t>总量</t>
  </si>
  <si>
    <t>增 幅（%）</t>
  </si>
  <si>
    <t>生产总值</t>
  </si>
  <si>
    <t>亿元</t>
  </si>
  <si>
    <t xml:space="preserve">  第一产业</t>
  </si>
  <si>
    <t xml:space="preserve">  第二产业</t>
  </si>
  <si>
    <t xml:space="preserve">  第三产业</t>
  </si>
  <si>
    <t>公共财政预算收入</t>
  </si>
  <si>
    <t xml:space="preserve"> </t>
  </si>
  <si>
    <t xml:space="preserve">  地方公共财政预算收入</t>
  </si>
  <si>
    <t>公共财政预算支出</t>
  </si>
  <si>
    <t>全社会用电量</t>
  </si>
  <si>
    <t>亿千瓦时</t>
  </si>
  <si>
    <t xml:space="preserve">  工业用电量</t>
  </si>
  <si>
    <t>规模以上工业增加值</t>
  </si>
  <si>
    <t>—</t>
  </si>
  <si>
    <t>固定资产投资</t>
  </si>
  <si>
    <t>.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</si>
  <si>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</si>
  <si>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</si>
  <si>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</si>
  <si>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</si>
  <si>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</si>
  <si>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</si>
  <si>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</si>
  <si>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</si>
  <si>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</si>
  <si>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</si>
  <si>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实际利用外商直接投资</t>
  </si>
  <si>
    <t>亿美元</t>
  </si>
  <si>
    <t>金融机构存款余额</t>
  </si>
  <si>
    <t xml:space="preserve">  住户存款余额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</si>
  <si>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</si>
  <si>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</si>
  <si>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</si>
  <si>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</si>
  <si>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</si>
  <si>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</si>
  <si>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</si>
  <si>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</si>
  <si>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</si>
  <si>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其中：轻工业</t>
  </si>
  <si>
    <t xml:space="preserve">      重工业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</si>
  <si>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</si>
  <si>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</si>
  <si>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</si>
  <si>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</si>
  <si>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</si>
  <si>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</si>
  <si>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</si>
  <si>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</si>
  <si>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</si>
  <si>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</si>
  <si>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</si>
  <si>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</si>
  <si>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</si>
  <si>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</si>
  <si>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</si>
  <si>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</si>
  <si>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</si>
  <si>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</si>
  <si>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</si>
  <si>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</si>
  <si>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</si>
  <si>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</si>
  <si>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</si>
  <si>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</si>
  <si>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</si>
  <si>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机械行业中：电子及光伏行业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</si>
  <si>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</si>
  <si>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</si>
  <si>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</si>
  <si>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</si>
  <si>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</si>
  <si>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</si>
  <si>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</si>
  <si>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</si>
  <si>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</si>
  <si>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</si>
  <si>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</si>
  <si>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</si>
  <si>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</si>
  <si>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</si>
  <si>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</si>
  <si>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</si>
  <si>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</si>
  <si>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</si>
  <si>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</si>
  <si>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</si>
  <si>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</si>
  <si>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</si>
  <si>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</si>
  <si>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</si>
  <si>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</si>
  <si>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</si>
  <si>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</si>
  <si>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</si>
  <si>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</si>
  <si>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>交通运输</t>
  </si>
  <si>
    <t>单位</t>
  </si>
  <si>
    <t>一、客运量总计</t>
  </si>
  <si>
    <t>万人</t>
  </si>
  <si>
    <t>1、全社会公路客运量</t>
  </si>
  <si>
    <t>2、全社会水路客运量</t>
  </si>
  <si>
    <t>二、旅客周转量总计</t>
  </si>
  <si>
    <t>万人公里</t>
  </si>
  <si>
    <t>1、全社会公路旅客周转量</t>
  </si>
  <si>
    <t>2、全社会水路旅客周转量</t>
  </si>
  <si>
    <t>三、货运量总计</t>
  </si>
  <si>
    <t>万吨</t>
  </si>
  <si>
    <t>1、全社会公路货运量</t>
  </si>
  <si>
    <t>2、全社会水路货运量</t>
  </si>
  <si>
    <t>四、货物周转量总计</t>
  </si>
  <si>
    <t>万吨公里</t>
  </si>
  <si>
    <t>1、全社会公路货物周转量</t>
  </si>
  <si>
    <t>2、全社会水路货物周转量</t>
  </si>
  <si>
    <t>五、主要港口货物吞吐量</t>
  </si>
  <si>
    <t xml:space="preserve">        主要港口集装箱(TEU)</t>
  </si>
  <si>
    <t>箱</t>
  </si>
  <si>
    <t>注：以上数据由市交通运输局提供。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</si>
  <si>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</si>
  <si>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</si>
  <si>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</si>
  <si>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</si>
  <si>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</si>
  <si>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</si>
  <si>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</si>
  <si>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</si>
  <si>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</si>
  <si>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</si>
  <si>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</si>
  <si>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</si>
  <si>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</si>
  <si>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</si>
  <si>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</si>
  <si>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</si>
  <si>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</si>
  <si>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</si>
  <si>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</si>
  <si>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</si>
  <si>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</si>
  <si>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</si>
  <si>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</si>
  <si>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</si>
  <si>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</si>
  <si>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</si>
  <si>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</si>
  <si>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</si>
  <si>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</si>
  <si>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</si>
  <si>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</si>
  <si>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</si>
  <si>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</si>
  <si>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</si>
  <si>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</si>
  <si>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</si>
  <si>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</si>
  <si>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</si>
  <si>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</si>
  <si>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</si>
  <si>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</si>
  <si>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</si>
  <si>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</si>
  <si>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</si>
  <si>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</si>
  <si>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</si>
  <si>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</si>
  <si>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</si>
  <si>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</si>
  <si>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</si>
  <si>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</si>
  <si>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</si>
  <si>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</si>
  <si>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万美元</t>
  </si>
  <si>
    <t>注：以上部分数据由市旅游外事侨务办提供。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</si>
  <si>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</si>
  <si>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</si>
  <si>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</si>
  <si>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</si>
  <si>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</si>
  <si>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</si>
  <si>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</si>
  <si>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</si>
  <si>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</si>
  <si>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</si>
  <si>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</si>
  <si>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</si>
  <si>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</si>
  <si>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</si>
  <si>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</si>
  <si>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</si>
  <si>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</si>
  <si>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</si>
  <si>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</si>
  <si>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</si>
  <si>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</si>
  <si>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</si>
  <si>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</si>
  <si>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</si>
  <si>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</si>
  <si>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</si>
  <si>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对外贸易</t>
  </si>
  <si>
    <t xml:space="preserve">    出口总额</t>
  </si>
  <si>
    <t xml:space="preserve">    进口总额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</si>
  <si>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</si>
  <si>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</si>
  <si>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</si>
  <si>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</si>
  <si>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</si>
  <si>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贸易方式</t>
  </si>
  <si>
    <t xml:space="preserve">    一般贸易</t>
  </si>
  <si>
    <t xml:space="preserve">    来料加工装配贸易</t>
  </si>
  <si>
    <t xml:space="preserve">    进料加工贸易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</si>
  <si>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</si>
  <si>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</si>
  <si>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t xml:space="preserve">    其他贸易</t>
  </si>
  <si>
    <t>注：以上数据由岳阳海关提供。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</si>
  <si>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</si>
  <si>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</si>
  <si>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</si>
  <si>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1、公共财政预算收入</t>
  </si>
  <si>
    <t xml:space="preserve">    其中：税收收入</t>
  </si>
  <si>
    <t xml:space="preserve">          非税收入</t>
  </si>
  <si>
    <t xml:space="preserve">   地方公共财政预算收入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</si>
  <si>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</si>
  <si>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2、公共财政预算支出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</si>
  <si>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</si>
  <si>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</si>
  <si>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</si>
  <si>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</si>
  <si>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</si>
  <si>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</si>
  <si>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</si>
  <si>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广义政府存款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</si>
  <si>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</si>
  <si>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</si>
  <si>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</si>
  <si>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</si>
  <si>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</si>
  <si>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</si>
  <si>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</si>
  <si>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</si>
  <si>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</si>
  <si>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</si>
  <si>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</si>
  <si>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</si>
  <si>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</si>
  <si>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注：以上数据由国家统计局岳阳调查队提供。</t>
  </si>
  <si>
    <t>规模工业增加值</t>
  </si>
  <si>
    <t>地方公共财政预算收入</t>
  </si>
  <si>
    <t>增幅
（%）</t>
  </si>
  <si>
    <t>排位</t>
  </si>
  <si>
    <t>岳阳楼区</t>
  </si>
  <si>
    <t>经济技术
开发区</t>
  </si>
  <si>
    <t>南湖新区</t>
  </si>
  <si>
    <t>全口径财政总收入</t>
  </si>
  <si>
    <t>城陵矶国际港务集团集装箱吞吐量</t>
  </si>
  <si>
    <t>万标箱</t>
  </si>
  <si>
    <t xml:space="preserve">注：港务集团公司吞吐量含岳阳新港公司和长沙集星公司。
</t>
  </si>
  <si>
    <r>
      <rPr>
        <b/>
        <sz val="16"/>
        <rFont val="宋体"/>
        <family val="0"/>
      </rPr>
      <t>指标名称</t>
    </r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</si>
  <si>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</si>
  <si>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>一般公共预算收入</t>
  </si>
  <si>
    <t>一般公共预算支出</t>
  </si>
  <si>
    <r>
      <rPr>
        <b/>
        <sz val="13"/>
        <rFont val="宋体"/>
        <family val="0"/>
      </rPr>
      <t>排名</t>
    </r>
  </si>
  <si>
    <t>社会消费品零售额</t>
  </si>
  <si>
    <t>1-8月城陵矶新港区主要经济指标完成情况表</t>
  </si>
  <si>
    <r>
      <t xml:space="preserve">绝对额
</t>
    </r>
    <r>
      <rPr>
        <b/>
        <sz val="14"/>
        <color indexed="8"/>
        <rFont val="宋体"/>
        <family val="0"/>
      </rPr>
      <t>（元）</t>
    </r>
  </si>
  <si>
    <t>增速    (%)</t>
  </si>
  <si>
    <t>绝对额
（元）</t>
  </si>
  <si>
    <t>2018年1—9月岳阳市各县（市）区主要经济指标（二）</t>
  </si>
  <si>
    <t>平江县</t>
  </si>
  <si>
    <t>9月</t>
  </si>
  <si>
    <t>9月</t>
  </si>
  <si>
    <r>
      <t>1</t>
    </r>
    <r>
      <rPr>
        <b/>
        <sz val="14"/>
        <rFont val="宋体"/>
        <family val="0"/>
      </rPr>
      <t>-9月</t>
    </r>
  </si>
  <si>
    <t>农业及农产品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</si>
  <si>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</si>
  <si>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t>单位</t>
  </si>
  <si>
    <t>总量</t>
  </si>
  <si>
    <t xml:space="preserve"> 增幅(%)</t>
  </si>
  <si>
    <t>农林牧渔业增加值（现价）</t>
  </si>
  <si>
    <t xml:space="preserve">   其中：农业增加值</t>
  </si>
  <si>
    <t xml:space="preserve">        林业增加值</t>
  </si>
  <si>
    <t xml:space="preserve">        牧业增加值</t>
  </si>
  <si>
    <t xml:space="preserve">        渔业增加值</t>
  </si>
  <si>
    <t xml:space="preserve">        农林牧渔服务业增加值</t>
  </si>
  <si>
    <t xml:space="preserve">    出栏生猪</t>
  </si>
  <si>
    <t>万头</t>
  </si>
  <si>
    <t xml:space="preserve">    出栏肉用牛</t>
  </si>
  <si>
    <t xml:space="preserve">    出栏家禽</t>
  </si>
  <si>
    <t>万羽</t>
  </si>
  <si>
    <t xml:space="preserve">    水产品产量</t>
  </si>
  <si>
    <t>单位：亿元;%</t>
  </si>
  <si>
    <t>GDP</t>
  </si>
  <si>
    <t>第一产业</t>
  </si>
  <si>
    <t>第二产业</t>
  </si>
  <si>
    <t>第三产业</t>
  </si>
  <si>
    <t>增幅</t>
  </si>
  <si>
    <t>位次</t>
  </si>
  <si>
    <t>增幅</t>
  </si>
  <si>
    <t>岳阳市</t>
  </si>
  <si>
    <t>岳阳楼区</t>
  </si>
  <si>
    <t>云溪区</t>
  </si>
  <si>
    <t>君山区</t>
  </si>
  <si>
    <t>岳阳县</t>
  </si>
  <si>
    <t>华容县</t>
  </si>
  <si>
    <t>汨罗市</t>
  </si>
  <si>
    <t>临湘市</t>
  </si>
  <si>
    <t>经济技术开发区</t>
  </si>
  <si>
    <t>南湖新区</t>
  </si>
  <si>
    <t>屈原管理区</t>
  </si>
  <si>
    <t>2018年1—9月岳阳市各县（市）区主要经济指标（一）</t>
  </si>
  <si>
    <t>注：城陵矶新港区GDP增长9.6%。</t>
  </si>
  <si>
    <t>表一：2018年1-9月湖南省主要经济指标数据</t>
  </si>
  <si>
    <r>
      <rPr>
        <b/>
        <sz val="16"/>
        <rFont val="宋体"/>
        <family val="0"/>
      </rPr>
      <t>计量单位</t>
    </r>
  </si>
  <si>
    <t>2018年1-9月</t>
  </si>
  <si>
    <t>2017年1-9月</t>
  </si>
  <si>
    <t>本期值</t>
  </si>
  <si>
    <r>
      <rPr>
        <b/>
        <sz val="16"/>
        <rFont val="宋体"/>
        <family val="0"/>
      </rPr>
      <t>增速</t>
    </r>
    <r>
      <rPr>
        <b/>
        <sz val="16"/>
        <rFont val="Times New Roman"/>
        <family val="1"/>
      </rPr>
      <t>(%)</t>
    </r>
  </si>
  <si>
    <t>地区生产总值</t>
  </si>
  <si>
    <t xml:space="preserve">    第一产业</t>
  </si>
  <si>
    <t>—</t>
  </si>
  <si>
    <t xml:space="preserve">    第二产业</t>
  </si>
  <si>
    <t xml:space="preserve">    第三产业</t>
  </si>
  <si>
    <t>规模工业增加值</t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</si>
  <si>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</si>
  <si>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>规模以上服务业主营业务收入（1-8月）</t>
  </si>
  <si>
    <t>固定资产投资</t>
  </si>
  <si>
    <t>房地产开发投资</t>
  </si>
  <si>
    <t xml:space="preserve">商品房屋销售面积 </t>
  </si>
  <si>
    <r>
      <rPr>
        <sz val="16"/>
        <rFont val="宋体"/>
        <family val="0"/>
      </rPr>
      <t>万平方米</t>
    </r>
  </si>
  <si>
    <t>商品房屋销售额</t>
  </si>
  <si>
    <t>社会消费品零售总额</t>
  </si>
  <si>
    <t>限额以上企业（单位）消费品零售额</t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</si>
  <si>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</si>
  <si>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 xml:space="preserve">    地方收入</t>
  </si>
  <si>
    <t xml:space="preserve">       税收收入</t>
  </si>
  <si>
    <t>进出口总额</t>
  </si>
  <si>
    <r>
      <rPr>
        <sz val="16"/>
        <rFont val="宋体"/>
        <family val="0"/>
      </rPr>
      <t>亿</t>
    </r>
    <r>
      <rPr>
        <sz val="16"/>
        <rFont val="Times New Roman"/>
        <family val="1"/>
      </rPr>
      <t xml:space="preserve">  </t>
    </r>
    <r>
      <rPr>
        <sz val="16"/>
        <rFont val="宋体"/>
        <family val="0"/>
      </rPr>
      <t>元</t>
    </r>
  </si>
  <si>
    <t xml:space="preserve">    出口</t>
  </si>
  <si>
    <t xml:space="preserve">    进口</t>
  </si>
  <si>
    <t>实际利用内资</t>
  </si>
  <si>
    <t>实际利用外商直接投资</t>
  </si>
  <si>
    <r>
      <rPr>
        <sz val="16"/>
        <rFont val="宋体"/>
        <family val="0"/>
      </rPr>
      <t>亿美元</t>
    </r>
  </si>
  <si>
    <t>金融机构各项存款余额(本外币)</t>
  </si>
  <si>
    <t>金融机构各项贷款余额(本外币)</t>
  </si>
  <si>
    <t>全省居民人均可支配收入</t>
  </si>
  <si>
    <r>
      <rPr>
        <sz val="16"/>
        <rFont val="宋体"/>
        <family val="0"/>
      </rPr>
      <t>元</t>
    </r>
  </si>
  <si>
    <t>城镇居民人均可支配收入</t>
  </si>
  <si>
    <t>农村居民人均可支配收入</t>
  </si>
  <si>
    <t>居民消费价格指数</t>
  </si>
  <si>
    <t>商品零售价格指数</t>
  </si>
  <si>
    <t>工业生产者出厂价格指数</t>
  </si>
  <si>
    <t>工业生产者购进价格指数</t>
  </si>
  <si>
    <t>%</t>
  </si>
  <si>
    <t>规模工业企业发电量</t>
  </si>
  <si>
    <r>
      <rPr>
        <sz val="16"/>
        <rFont val="宋体"/>
        <family val="0"/>
      </rPr>
      <t>亿千瓦时</t>
    </r>
  </si>
  <si>
    <t>全社会用电量</t>
  </si>
  <si>
    <t xml:space="preserve">    工业用电量</t>
  </si>
  <si>
    <t>客货换算周转量</t>
  </si>
  <si>
    <r>
      <rPr>
        <sz val="16"/>
        <rFont val="宋体"/>
        <family val="0"/>
      </rPr>
      <t>亿吨公里</t>
    </r>
  </si>
  <si>
    <t xml:space="preserve">    货物周转量</t>
  </si>
  <si>
    <t>表七：2018年1—9月湖南省各市州主要经济指标（一）</t>
  </si>
  <si>
    <t>表七：2018年1—9月湖南省各市州主要经济指标（二）</t>
  </si>
  <si>
    <t>表七：2018年1—9月湖南省各市州主要经济指标（三）</t>
  </si>
  <si>
    <t>表七：2018年1—9月湖南省各市州主要经济指标（四）</t>
  </si>
  <si>
    <t>表七：2018年1—9月湖南省各市州主要经济指标（五）</t>
  </si>
  <si>
    <t>市  州</t>
  </si>
  <si>
    <t>地区生产总值</t>
  </si>
  <si>
    <t>规模工业增加值
增速（%）</t>
  </si>
  <si>
    <t>规模以上服务业
营业收入（1-8月）</t>
  </si>
  <si>
    <t>固定资产投资增速（%）</t>
  </si>
  <si>
    <t>房屋销售面积</t>
  </si>
  <si>
    <t>一般公共预算收入</t>
  </si>
  <si>
    <t>地方财政收入</t>
  </si>
  <si>
    <t>一般公共预算支出</t>
  </si>
  <si>
    <t>出口总额</t>
  </si>
  <si>
    <t>进口总额</t>
  </si>
  <si>
    <t>实际利用外资</t>
  </si>
  <si>
    <t>全体居民人均可支配收入</t>
  </si>
  <si>
    <r>
      <rPr>
        <b/>
        <sz val="13"/>
        <color indexed="8"/>
        <rFont val="宋体"/>
        <family val="0"/>
      </rPr>
      <t>工业用电量</t>
    </r>
  </si>
  <si>
    <r>
      <t xml:space="preserve">绝对额
</t>
    </r>
    <r>
      <rPr>
        <b/>
        <sz val="11"/>
        <rFont val="宋体"/>
        <family val="0"/>
      </rPr>
      <t>（亿元）</t>
    </r>
  </si>
  <si>
    <t>排名</t>
  </si>
  <si>
    <r>
      <rPr>
        <b/>
        <sz val="11"/>
        <rFont val="宋体"/>
        <family val="0"/>
      </rPr>
      <t>排名</t>
    </r>
  </si>
  <si>
    <t>1-9月</t>
  </si>
  <si>
    <r>
      <rPr>
        <b/>
        <sz val="13"/>
        <rFont val="宋体"/>
        <family val="0"/>
      </rPr>
      <t xml:space="preserve">绝对额
</t>
    </r>
    <r>
      <rPr>
        <b/>
        <sz val="11"/>
        <rFont val="宋体"/>
        <family val="0"/>
      </rPr>
      <t>（亿元）</t>
    </r>
  </si>
  <si>
    <r>
      <rPr>
        <b/>
        <sz val="13"/>
        <rFont val="宋体"/>
        <family val="0"/>
      </rPr>
      <t>增速</t>
    </r>
    <r>
      <rPr>
        <b/>
        <sz val="13"/>
        <rFont val="Times New Roman"/>
        <family val="1"/>
      </rPr>
      <t xml:space="preserve">    (%)</t>
    </r>
  </si>
  <si>
    <r>
      <t xml:space="preserve">绝对量
</t>
    </r>
    <r>
      <rPr>
        <b/>
        <sz val="6"/>
        <rFont val="宋体"/>
        <family val="0"/>
      </rPr>
      <t>（万平方米）</t>
    </r>
  </si>
  <si>
    <r>
      <rPr>
        <b/>
        <sz val="13"/>
        <rFont val="宋体"/>
        <family val="0"/>
      </rPr>
      <t>增速</t>
    </r>
    <r>
      <rPr>
        <b/>
        <sz val="13"/>
        <rFont val="Times New Roman"/>
        <family val="1"/>
      </rPr>
      <t>(%)</t>
    </r>
  </si>
  <si>
    <r>
      <rPr>
        <b/>
        <sz val="13"/>
        <color indexed="8"/>
        <rFont val="宋体"/>
        <family val="0"/>
      </rPr>
      <t>绝对额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（亿元）</t>
    </r>
  </si>
  <si>
    <r>
      <rPr>
        <b/>
        <sz val="13"/>
        <rFont val="宋体"/>
        <family val="0"/>
      </rPr>
      <t>排名</t>
    </r>
  </si>
  <si>
    <r>
      <t xml:space="preserve">绝对额
</t>
    </r>
    <r>
      <rPr>
        <b/>
        <sz val="9"/>
        <rFont val="宋体"/>
        <family val="0"/>
      </rPr>
      <t>（万美元）</t>
    </r>
  </si>
  <si>
    <r>
      <rPr>
        <b/>
        <sz val="13"/>
        <color indexed="8"/>
        <rFont val="宋体"/>
        <family val="0"/>
      </rPr>
      <t>绝对额（元）</t>
    </r>
  </si>
  <si>
    <r>
      <rPr>
        <b/>
        <sz val="13"/>
        <color indexed="8"/>
        <rFont val="宋体"/>
        <family val="0"/>
      </rPr>
      <t>排名</t>
    </r>
  </si>
  <si>
    <r>
      <rPr>
        <b/>
        <sz val="13"/>
        <color indexed="8"/>
        <rFont val="宋体"/>
        <family val="0"/>
      </rPr>
      <t>增速</t>
    </r>
    <r>
      <rPr>
        <b/>
        <sz val="13"/>
        <color indexed="8"/>
        <rFont val="Times New Roman"/>
        <family val="1"/>
      </rPr>
      <t>(%)</t>
    </r>
  </si>
  <si>
    <r>
      <rPr>
        <b/>
        <sz val="13"/>
        <color indexed="8"/>
        <rFont val="宋体"/>
        <family val="0"/>
      </rPr>
      <t>绝对量</t>
    </r>
    <r>
      <rPr>
        <b/>
        <sz val="13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（亿度）</t>
    </r>
  </si>
  <si>
    <t>全  省</t>
  </si>
  <si>
    <r>
      <rPr>
        <b/>
        <sz val="13"/>
        <rFont val="宋体"/>
        <family val="0"/>
      </rPr>
      <t>长沙市</t>
    </r>
  </si>
  <si>
    <r>
      <rPr>
        <b/>
        <sz val="13"/>
        <rFont val="宋体"/>
        <family val="0"/>
      </rPr>
      <t>株洲市</t>
    </r>
  </si>
  <si>
    <r>
      <rPr>
        <b/>
        <sz val="13"/>
        <rFont val="宋体"/>
        <family val="0"/>
      </rPr>
      <t>湘潭市</t>
    </r>
  </si>
  <si>
    <r>
      <rPr>
        <b/>
        <sz val="13"/>
        <rFont val="宋体"/>
        <family val="0"/>
      </rPr>
      <t>衡阳市</t>
    </r>
  </si>
  <si>
    <r>
      <rPr>
        <b/>
        <sz val="13"/>
        <rFont val="宋体"/>
        <family val="0"/>
      </rPr>
      <t>邵阳市</t>
    </r>
  </si>
  <si>
    <r>
      <rPr>
        <b/>
        <sz val="13"/>
        <rFont val="宋体"/>
        <family val="0"/>
      </rPr>
      <t>岳阳市</t>
    </r>
  </si>
  <si>
    <r>
      <rPr>
        <b/>
        <sz val="13"/>
        <rFont val="宋体"/>
        <family val="0"/>
      </rPr>
      <t>常德市</t>
    </r>
  </si>
  <si>
    <r>
      <rPr>
        <b/>
        <sz val="13"/>
        <rFont val="宋体"/>
        <family val="0"/>
      </rPr>
      <t>张家界</t>
    </r>
  </si>
  <si>
    <r>
      <rPr>
        <b/>
        <sz val="13"/>
        <rFont val="宋体"/>
        <family val="0"/>
      </rPr>
      <t>益阳市</t>
    </r>
  </si>
  <si>
    <r>
      <rPr>
        <b/>
        <sz val="13"/>
        <rFont val="宋体"/>
        <family val="0"/>
      </rPr>
      <t>郴州市</t>
    </r>
  </si>
  <si>
    <r>
      <rPr>
        <b/>
        <sz val="13"/>
        <rFont val="宋体"/>
        <family val="0"/>
      </rPr>
      <t>永州市</t>
    </r>
  </si>
  <si>
    <r>
      <rPr>
        <b/>
        <sz val="13"/>
        <rFont val="宋体"/>
        <family val="0"/>
      </rPr>
      <t>怀化市</t>
    </r>
  </si>
  <si>
    <r>
      <rPr>
        <b/>
        <sz val="13"/>
        <rFont val="宋体"/>
        <family val="0"/>
      </rPr>
      <t>娄底市</t>
    </r>
  </si>
  <si>
    <r>
      <rPr>
        <b/>
        <sz val="13"/>
        <rFont val="宋体"/>
        <family val="0"/>
      </rPr>
      <t>湘西州</t>
    </r>
  </si>
  <si>
    <t>注：1-9月长沙市规模工业包含中烟公司在省内所有的工业生产活动单位。分市州数据仅供领导内部参考，请暂勿公开使用。</t>
  </si>
  <si>
    <t>1-9月岳阳市主要经济指标完成情况表</t>
  </si>
  <si>
    <t>四川攀枝花</t>
  </si>
  <si>
    <t>四川宜宾市</t>
  </si>
  <si>
    <t>四川泸州市</t>
  </si>
  <si>
    <t>湖北宜昌市</t>
  </si>
  <si>
    <t>湖北荆州市</t>
  </si>
  <si>
    <t>湖南岳阳市</t>
  </si>
  <si>
    <t>湖北鄂州市</t>
  </si>
  <si>
    <t>湖北黄冈市</t>
  </si>
  <si>
    <t>湖北黄石市</t>
  </si>
  <si>
    <t>江西九江市</t>
  </si>
  <si>
    <t>安徽安庆市</t>
  </si>
  <si>
    <t>安徽铜陵市</t>
  </si>
  <si>
    <t>安徽芜湖市</t>
  </si>
  <si>
    <t>安徽马鞍山</t>
  </si>
  <si>
    <t>江苏扬州市</t>
  </si>
  <si>
    <t>江苏镇江市</t>
  </si>
  <si>
    <t>江苏南通市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</si>
  <si>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</si>
  <si>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</si>
  <si>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</si>
  <si>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</si>
  <si>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</si>
  <si>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</si>
  <si>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</si>
  <si>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</si>
  <si>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r>
      <t>201</t>
    </r>
    <r>
      <rPr>
        <b/>
        <sz val="20"/>
        <rFont val="宋体"/>
        <family val="0"/>
      </rPr>
      <t>8年1—8月长江沿岸中等城市主要经济指标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</si>
</sst>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</numFmts>
  <fonts count="11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24"/>
      <name val="Times New Roman"/>
      <family val="1"/>
    </font>
    <font>
      <b/>
      <sz val="13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3"/>
      <color indexed="8"/>
      <name val="宋体"/>
      <family val="0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20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4"/>
      <color indexed="17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0"/>
      <color indexed="9"/>
      <name val="宋体"/>
      <family val="0"/>
    </font>
    <font>
      <b/>
      <sz val="10"/>
      <color indexed="9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19"/>
      <name val="宋体"/>
      <family val="0"/>
    </font>
    <font>
      <sz val="19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宋体"/>
      <family val="0"/>
    </font>
    <font>
      <b/>
      <sz val="13"/>
      <color theme="1"/>
      <name val="宋体"/>
      <family val="0"/>
    </font>
    <font>
      <sz val="10"/>
      <color theme="0"/>
      <name val="宋体"/>
      <family val="0"/>
    </font>
    <font>
      <b/>
      <sz val="10"/>
      <color theme="0"/>
      <name val="宋体"/>
      <family val="0"/>
    </font>
    <font>
      <sz val="12"/>
      <color theme="1"/>
      <name val="宋体"/>
      <family val="0"/>
    </font>
    <font>
      <b/>
      <sz val="24"/>
      <name val="Calibri"/>
      <family val="0"/>
    </font>
    <font>
      <b/>
      <sz val="19"/>
      <name val="Calibri"/>
      <family val="0"/>
    </font>
    <font>
      <sz val="19"/>
      <name val="Calibri"/>
      <family val="0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80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9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89" fillId="0" borderId="4" applyNumberFormat="0" applyFill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90" fillId="22" borderId="5" applyNumberFormat="0" applyAlignment="0" applyProtection="0"/>
    <xf numFmtId="0" fontId="91" fillId="23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7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95" fillId="24" borderId="0" applyNumberFormat="0" applyBorder="0" applyAlignment="0" applyProtection="0"/>
    <xf numFmtId="0" fontId="96" fillId="22" borderId="8" applyNumberFormat="0" applyAlignment="0" applyProtection="0"/>
    <xf numFmtId="0" fontId="97" fillId="25" borderId="5" applyNumberFormat="0" applyAlignment="0" applyProtection="0"/>
    <xf numFmtId="0" fontId="50" fillId="0" borderId="0" applyNumberFormat="0" applyFill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34" fillId="32" borderId="9" applyNumberFormat="0" applyFont="0" applyAlignment="0" applyProtection="0"/>
  </cellStyleXfs>
  <cellXfs count="4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8" fontId="98" fillId="0" borderId="11" xfId="0" applyNumberFormat="1" applyFont="1" applyFill="1" applyBorder="1" applyAlignment="1">
      <alignment horizontal="center" vertical="center" wrapText="1"/>
    </xf>
    <xf numFmtId="179" fontId="98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8" fontId="9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11" xfId="18" applyNumberFormat="1" applyFont="1" applyFill="1" applyBorder="1" applyAlignment="1">
      <alignment horizontal="center" vertical="center" wrapText="1"/>
      <protection/>
    </xf>
    <xf numFmtId="0" fontId="12" fillId="0" borderId="11" xfId="18" applyNumberFormat="1" applyFont="1" applyFill="1" applyBorder="1" applyAlignment="1">
      <alignment horizontal="center" vertical="center" wrapText="1"/>
      <protection/>
    </xf>
    <xf numFmtId="0" fontId="8" fillId="0" borderId="11" xfId="18" applyFont="1" applyFill="1" applyBorder="1" applyAlignment="1">
      <alignment horizontal="center" vertical="center" wrapText="1"/>
      <protection/>
    </xf>
    <xf numFmtId="182" fontId="9" fillId="0" borderId="11" xfId="54" applyNumberFormat="1" applyFont="1" applyFill="1" applyBorder="1" applyAlignment="1">
      <alignment horizontal="right" vertical="center"/>
      <protection/>
    </xf>
    <xf numFmtId="0" fontId="13" fillId="0" borderId="0" xfId="18" applyFont="1" applyFill="1" applyAlignment="1">
      <alignment horizontal="center" vertical="center"/>
      <protection/>
    </xf>
    <xf numFmtId="0" fontId="13" fillId="0" borderId="0" xfId="18" applyFont="1" applyFill="1" applyAlignment="1">
      <alignment vertical="center"/>
      <protection/>
    </xf>
    <xf numFmtId="0" fontId="17" fillId="0" borderId="0" xfId="18" applyFont="1" applyFill="1" applyAlignment="1">
      <alignment vertical="center"/>
      <protection/>
    </xf>
    <xf numFmtId="0" fontId="12" fillId="0" borderId="12" xfId="18" applyNumberFormat="1" applyFont="1" applyFill="1" applyBorder="1" applyAlignment="1">
      <alignment horizontal="center" vertical="center" wrapText="1"/>
      <protection/>
    </xf>
    <xf numFmtId="0" fontId="18" fillId="0" borderId="0" xfId="18" applyFont="1" applyFill="1" applyBorder="1" applyAlignment="1">
      <alignment vertical="center"/>
      <protection/>
    </xf>
    <xf numFmtId="180" fontId="8" fillId="0" borderId="11" xfId="54" applyNumberFormat="1" applyFont="1" applyFill="1" applyBorder="1" applyAlignment="1">
      <alignment horizontal="right" vertical="center" shrinkToFit="1"/>
      <protection/>
    </xf>
    <xf numFmtId="0" fontId="8" fillId="0" borderId="11" xfId="18" applyNumberFormat="1" applyFont="1" applyFill="1" applyBorder="1" applyAlignment="1">
      <alignment horizontal="right" vertical="center" shrinkToFit="1"/>
      <protection/>
    </xf>
    <xf numFmtId="0" fontId="8" fillId="0" borderId="12" xfId="18" applyNumberFormat="1" applyFont="1" applyFill="1" applyBorder="1" applyAlignment="1">
      <alignment horizontal="right" vertical="center" shrinkToFit="1"/>
      <protection/>
    </xf>
    <xf numFmtId="178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1" xfId="54" applyNumberFormat="1" applyFont="1" applyFill="1" applyBorder="1" applyAlignment="1">
      <alignment horizontal="right" vertical="center" shrinkToFit="1"/>
      <protection/>
    </xf>
    <xf numFmtId="182" fontId="9" fillId="0" borderId="12" xfId="54" applyNumberFormat="1" applyFont="1" applyFill="1" applyBorder="1" applyAlignment="1">
      <alignment horizontal="right" vertical="center" shrinkToFit="1"/>
      <protection/>
    </xf>
    <xf numFmtId="178" fontId="9" fillId="0" borderId="13" xfId="54" applyNumberFormat="1" applyFont="1" applyFill="1" applyBorder="1" applyAlignment="1">
      <alignment horizontal="right" vertical="center" shrinkToFit="1"/>
      <protection/>
    </xf>
    <xf numFmtId="182" fontId="9" fillId="0" borderId="13" xfId="54" applyNumberFormat="1" applyFont="1" applyFill="1" applyBorder="1" applyAlignment="1">
      <alignment horizontal="right" vertical="center" shrinkToFit="1"/>
      <protection/>
    </xf>
    <xf numFmtId="182" fontId="9" fillId="0" borderId="14" xfId="54" applyNumberFormat="1" applyFont="1" applyFill="1" applyBorder="1" applyAlignment="1">
      <alignment horizontal="right" vertical="center" shrinkToFit="1"/>
      <protection/>
    </xf>
    <xf numFmtId="0" fontId="8" fillId="0" borderId="12" xfId="18" applyFont="1" applyFill="1" applyBorder="1" applyAlignment="1">
      <alignment horizontal="center" vertical="center" wrapText="1"/>
      <protection/>
    </xf>
    <xf numFmtId="0" fontId="8" fillId="0" borderId="12" xfId="18" applyNumberFormat="1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180" fontId="9" fillId="0" borderId="11" xfId="54" applyNumberFormat="1" applyFont="1" applyFill="1" applyBorder="1" applyAlignment="1">
      <alignment horizontal="right" vertical="center" shrinkToFit="1"/>
      <protection/>
    </xf>
    <xf numFmtId="180" fontId="9" fillId="0" borderId="13" xfId="54" applyNumberFormat="1" applyFont="1" applyFill="1" applyBorder="1" applyAlignment="1">
      <alignment horizontal="right" vertical="center" shrinkToFit="1"/>
      <protection/>
    </xf>
    <xf numFmtId="0" fontId="19" fillId="0" borderId="0" xfId="47" applyFont="1">
      <alignment/>
      <protection/>
    </xf>
    <xf numFmtId="0" fontId="7" fillId="0" borderId="0" xfId="47" applyFont="1">
      <alignment/>
      <protection/>
    </xf>
    <xf numFmtId="0" fontId="6" fillId="0" borderId="0" xfId="47" applyFont="1">
      <alignment/>
      <protection/>
    </xf>
    <xf numFmtId="0" fontId="20" fillId="0" borderId="0" xfId="47" applyFont="1" applyBorder="1">
      <alignment/>
      <protection/>
    </xf>
    <xf numFmtId="0" fontId="20" fillId="0" borderId="0" xfId="47" applyFont="1">
      <alignment/>
      <protection/>
    </xf>
    <xf numFmtId="178" fontId="20" fillId="0" borderId="0" xfId="47" applyNumberFormat="1" applyFont="1">
      <alignment/>
      <protection/>
    </xf>
    <xf numFmtId="0" fontId="21" fillId="0" borderId="11" xfId="47" applyFont="1" applyBorder="1" applyAlignment="1">
      <alignment horizontal="center" vertical="center" wrapText="1"/>
      <protection/>
    </xf>
    <xf numFmtId="0" fontId="21" fillId="0" borderId="12" xfId="47" applyFont="1" applyBorder="1" applyAlignment="1">
      <alignment horizontal="center" vertical="center" wrapText="1"/>
      <protection/>
    </xf>
    <xf numFmtId="0" fontId="99" fillId="0" borderId="10" xfId="47" applyFont="1" applyFill="1" applyBorder="1" applyAlignment="1">
      <alignment horizontal="justify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178" fontId="22" fillId="0" borderId="15" xfId="47" applyNumberFormat="1" applyFont="1" applyFill="1" applyBorder="1" applyAlignment="1">
      <alignment horizontal="right" vertical="center"/>
      <protection/>
    </xf>
    <xf numFmtId="0" fontId="99" fillId="0" borderId="10" xfId="47" applyFont="1" applyBorder="1" applyAlignment="1">
      <alignment horizontal="justify" vertical="center" wrapText="1"/>
      <protection/>
    </xf>
    <xf numFmtId="178" fontId="22" fillId="0" borderId="15" xfId="47" applyNumberFormat="1" applyFont="1" applyBorder="1" applyAlignment="1">
      <alignment horizontal="right" vertical="center"/>
      <protection/>
    </xf>
    <xf numFmtId="0" fontId="99" fillId="0" borderId="16" xfId="47" applyFont="1" applyFill="1" applyBorder="1" applyAlignment="1">
      <alignment horizontal="left" vertical="center" wrapText="1"/>
      <protection/>
    </xf>
    <xf numFmtId="0" fontId="22" fillId="0" borderId="15" xfId="47" applyFont="1" applyFill="1" applyBorder="1" applyAlignment="1">
      <alignment horizontal="center" vertical="center" wrapText="1"/>
      <protection/>
    </xf>
    <xf numFmtId="178" fontId="22" fillId="0" borderId="17" xfId="47" applyNumberFormat="1" applyFont="1" applyBorder="1" applyAlignment="1">
      <alignment horizontal="right" vertical="center"/>
      <protection/>
    </xf>
    <xf numFmtId="0" fontId="99" fillId="0" borderId="16" xfId="47" applyFont="1" applyFill="1" applyBorder="1" applyAlignment="1">
      <alignment vertical="center" wrapText="1"/>
      <protection/>
    </xf>
    <xf numFmtId="0" fontId="22" fillId="0" borderId="11" xfId="47" applyFont="1" applyBorder="1" applyAlignment="1">
      <alignment horizontal="center" vertical="center" wrapText="1"/>
      <protection/>
    </xf>
    <xf numFmtId="0" fontId="99" fillId="0" borderId="16" xfId="47" applyFont="1" applyBorder="1" applyAlignment="1">
      <alignment horizontal="justify" vertical="center" wrapText="1"/>
      <protection/>
    </xf>
    <xf numFmtId="0" fontId="22" fillId="0" borderId="15" xfId="47" applyFont="1" applyBorder="1" applyAlignment="1">
      <alignment horizontal="center" vertical="center" wrapText="1"/>
      <protection/>
    </xf>
    <xf numFmtId="0" fontId="99" fillId="0" borderId="18" xfId="47" applyFont="1" applyBorder="1" applyAlignment="1">
      <alignment horizontal="justify" vertical="center" wrapText="1"/>
      <protection/>
    </xf>
    <xf numFmtId="0" fontId="22" fillId="0" borderId="19" xfId="47" applyFont="1" applyBorder="1" applyAlignment="1">
      <alignment horizontal="center" vertical="center" wrapText="1"/>
      <protection/>
    </xf>
    <xf numFmtId="0" fontId="99" fillId="0" borderId="20" xfId="47" applyFont="1" applyBorder="1" applyAlignment="1">
      <alignment horizontal="justify" vertical="center" wrapText="1"/>
      <protection/>
    </xf>
    <xf numFmtId="0" fontId="22" fillId="0" borderId="13" xfId="47" applyFont="1" applyBorder="1" applyAlignment="1">
      <alignment horizontal="center" vertical="center" wrapText="1"/>
      <protection/>
    </xf>
    <xf numFmtId="178" fontId="22" fillId="0" borderId="13" xfId="47" applyNumberFormat="1" applyFont="1" applyBorder="1" applyAlignment="1">
      <alignment horizontal="right" vertical="center"/>
      <protection/>
    </xf>
    <xf numFmtId="178" fontId="22" fillId="0" borderId="14" xfId="47" applyNumberFormat="1" applyFont="1" applyBorder="1" applyAlignment="1">
      <alignment horizontal="right" vertical="center"/>
      <protection/>
    </xf>
    <xf numFmtId="179" fontId="23" fillId="0" borderId="0" xfId="47" applyNumberFormat="1" applyFont="1" applyBorder="1" applyAlignment="1">
      <alignment horizontal="center" vertical="center"/>
      <protection/>
    </xf>
    <xf numFmtId="178" fontId="24" fillId="0" borderId="0" xfId="47" applyNumberFormat="1" applyFont="1" applyBorder="1" applyAlignment="1">
      <alignment horizontal="center" vertical="center"/>
      <protection/>
    </xf>
    <xf numFmtId="179" fontId="23" fillId="0" borderId="21" xfId="47" applyNumberFormat="1" applyFont="1" applyBorder="1" applyAlignment="1">
      <alignment horizontal="center" vertical="center"/>
      <protection/>
    </xf>
    <xf numFmtId="178" fontId="24" fillId="0" borderId="22" xfId="47" applyNumberFormat="1" applyFont="1" applyBorder="1" applyAlignment="1">
      <alignment horizontal="center" vertical="center"/>
      <protection/>
    </xf>
    <xf numFmtId="0" fontId="14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0" fillId="0" borderId="0" xfId="50" applyFont="1">
      <alignment/>
      <protection/>
    </xf>
    <xf numFmtId="0" fontId="26" fillId="0" borderId="0" xfId="50" applyFont="1" applyBorder="1" applyAlignment="1">
      <alignment horizontal="center" vertical="center"/>
      <protection/>
    </xf>
    <xf numFmtId="0" fontId="27" fillId="0" borderId="10" xfId="50" applyFont="1" applyBorder="1" applyAlignment="1">
      <alignment horizontal="center" vertical="center"/>
      <protection/>
    </xf>
    <xf numFmtId="0" fontId="27" fillId="0" borderId="11" xfId="50" applyFont="1" applyBorder="1" applyAlignment="1">
      <alignment horizontal="center" vertical="center"/>
      <protection/>
    </xf>
    <xf numFmtId="184" fontId="27" fillId="0" borderId="11" xfId="50" applyNumberFormat="1" applyFont="1" applyBorder="1" applyAlignment="1">
      <alignment horizontal="center" vertical="center" wrapText="1"/>
      <protection/>
    </xf>
    <xf numFmtId="0" fontId="27" fillId="0" borderId="12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vertical="center"/>
      <protection/>
    </xf>
    <xf numFmtId="0" fontId="3" fillId="0" borderId="11" xfId="50" applyFont="1" applyBorder="1" applyAlignment="1">
      <alignment horizontal="center" vertical="center"/>
      <protection/>
    </xf>
    <xf numFmtId="184" fontId="22" fillId="0" borderId="12" xfId="50" applyNumberFormat="1" applyFont="1" applyBorder="1" applyAlignment="1">
      <alignment horizontal="right" vertical="center"/>
      <protection/>
    </xf>
    <xf numFmtId="0" fontId="3" fillId="0" borderId="10" xfId="50" applyFont="1" applyFill="1" applyBorder="1" applyAlignment="1">
      <alignment vertical="center"/>
      <protection/>
    </xf>
    <xf numFmtId="184" fontId="22" fillId="0" borderId="12" xfId="50" applyNumberFormat="1" applyFont="1" applyFill="1" applyBorder="1" applyAlignment="1">
      <alignment horizontal="right" vertical="center"/>
      <protection/>
    </xf>
    <xf numFmtId="0" fontId="0" fillId="0" borderId="0" xfId="50" applyFont="1" applyFill="1" applyBorder="1" applyAlignment="1">
      <alignment vertical="center"/>
      <protection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 wrapText="1"/>
    </xf>
    <xf numFmtId="178" fontId="30" fillId="0" borderId="23" xfId="0" applyNumberFormat="1" applyFont="1" applyBorder="1" applyAlignment="1">
      <alignment horizontal="center" vertical="center" wrapText="1"/>
    </xf>
    <xf numFmtId="57" fontId="30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179" fontId="28" fillId="0" borderId="0" xfId="0" applyNumberFormat="1" applyFont="1" applyBorder="1" applyAlignment="1">
      <alignment wrapText="1"/>
    </xf>
    <xf numFmtId="178" fontId="28" fillId="0" borderId="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14" fillId="0" borderId="0" xfId="0" applyFont="1" applyAlignment="1">
      <alignment/>
    </xf>
    <xf numFmtId="0" fontId="33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98" fillId="34" borderId="10" xfId="0" applyFont="1" applyFill="1" applyBorder="1" applyAlignment="1">
      <alignment horizontal="center" vertical="center" wrapText="1"/>
    </xf>
    <xf numFmtId="0" fontId="98" fillId="0" borderId="24" xfId="0" applyFont="1" applyBorder="1" applyAlignment="1">
      <alignment horizontal="center" vertical="center" wrapText="1"/>
    </xf>
    <xf numFmtId="182" fontId="98" fillId="0" borderId="11" xfId="0" applyNumberFormat="1" applyFont="1" applyBorder="1" applyAlignment="1">
      <alignment horizontal="center" vertical="center" wrapText="1"/>
    </xf>
    <xf numFmtId="182" fontId="98" fillId="0" borderId="12" xfId="0" applyNumberFormat="1" applyFont="1" applyBorder="1" applyAlignment="1">
      <alignment horizontal="center" vertical="center" wrapText="1"/>
    </xf>
    <xf numFmtId="178" fontId="32" fillId="0" borderId="0" xfId="0" applyNumberFormat="1" applyFont="1" applyBorder="1" applyAlignment="1">
      <alignment wrapText="1"/>
    </xf>
    <xf numFmtId="0" fontId="98" fillId="34" borderId="21" xfId="0" applyFont="1" applyFill="1" applyBorder="1" applyAlignment="1">
      <alignment horizontal="lef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00" fillId="34" borderId="21" xfId="0" applyFont="1" applyFill="1" applyBorder="1" applyAlignment="1">
      <alignment horizontal="left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98" fillId="34" borderId="18" xfId="0" applyFont="1" applyFill="1" applyBorder="1" applyAlignment="1">
      <alignment horizontal="left" vertical="center"/>
    </xf>
    <xf numFmtId="178" fontId="6" fillId="0" borderId="26" xfId="0" applyNumberFormat="1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0" fontId="101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34" fillId="0" borderId="0" xfId="0" applyFont="1" applyAlignment="1">
      <alignment/>
    </xf>
    <xf numFmtId="180" fontId="34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2" fillId="0" borderId="0" xfId="0" applyFont="1" applyFill="1" applyBorder="1" applyAlignment="1">
      <alignment horizontal="right" vertical="center"/>
    </xf>
    <xf numFmtId="0" fontId="98" fillId="34" borderId="10" xfId="0" applyFont="1" applyFill="1" applyBorder="1" applyAlignment="1">
      <alignment horizontal="center" vertical="center"/>
    </xf>
    <xf numFmtId="180" fontId="98" fillId="34" borderId="12" xfId="0" applyNumberFormat="1" applyFont="1" applyFill="1" applyBorder="1" applyAlignment="1">
      <alignment horizontal="center" vertical="center" wrapText="1"/>
    </xf>
    <xf numFmtId="0" fontId="98" fillId="34" borderId="21" xfId="0" applyFont="1" applyFill="1" applyBorder="1" applyAlignment="1">
      <alignment vertical="center"/>
    </xf>
    <xf numFmtId="2" fontId="7" fillId="34" borderId="17" xfId="0" applyNumberFormat="1" applyFont="1" applyFill="1" applyBorder="1" applyAlignment="1">
      <alignment horizontal="right" vertical="center"/>
    </xf>
    <xf numFmtId="2" fontId="7" fillId="34" borderId="25" xfId="0" applyNumberFormat="1" applyFont="1" applyFill="1" applyBorder="1" applyAlignment="1">
      <alignment horizontal="right" vertical="center"/>
    </xf>
    <xf numFmtId="178" fontId="7" fillId="34" borderId="25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0" fontId="100" fillId="34" borderId="21" xfId="0" applyFont="1" applyFill="1" applyBorder="1" applyAlignment="1">
      <alignment vertical="center"/>
    </xf>
    <xf numFmtId="2" fontId="6" fillId="34" borderId="22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0" fontId="100" fillId="0" borderId="21" xfId="0" applyFont="1" applyFill="1" applyBorder="1" applyAlignment="1">
      <alignment vertical="center"/>
    </xf>
    <xf numFmtId="0" fontId="98" fillId="34" borderId="18" xfId="0" applyFont="1" applyFill="1" applyBorder="1" applyAlignment="1">
      <alignment vertical="center"/>
    </xf>
    <xf numFmtId="2" fontId="6" fillId="34" borderId="26" xfId="0" applyNumberFormat="1" applyFont="1" applyFill="1" applyBorder="1" applyAlignment="1">
      <alignment horizontal="right" vertical="center"/>
    </xf>
    <xf numFmtId="2" fontId="6" fillId="34" borderId="23" xfId="0" applyNumberFormat="1" applyFont="1" applyFill="1" applyBorder="1" applyAlignment="1">
      <alignment horizontal="right" vertical="center"/>
    </xf>
    <xf numFmtId="178" fontId="6" fillId="34" borderId="23" xfId="0" applyNumberFormat="1" applyFont="1" applyFill="1" applyBorder="1" applyAlignment="1">
      <alignment horizontal="right" vertical="center"/>
    </xf>
    <xf numFmtId="185" fontId="98" fillId="34" borderId="11" xfId="0" applyNumberFormat="1" applyFont="1" applyFill="1" applyBorder="1" applyAlignment="1">
      <alignment horizontal="center" vertical="center"/>
    </xf>
    <xf numFmtId="185" fontId="98" fillId="34" borderId="10" xfId="0" applyNumberFormat="1" applyFont="1" applyFill="1" applyBorder="1" applyAlignment="1">
      <alignment horizontal="center" vertical="center"/>
    </xf>
    <xf numFmtId="180" fontId="98" fillId="34" borderId="12" xfId="0" applyNumberFormat="1" applyFont="1" applyFill="1" applyBorder="1" applyAlignment="1">
      <alignment horizontal="center" vertical="center"/>
    </xf>
    <xf numFmtId="0" fontId="98" fillId="34" borderId="16" xfId="0" applyFont="1" applyFill="1" applyBorder="1" applyAlignment="1">
      <alignment vertical="center"/>
    </xf>
    <xf numFmtId="2" fontId="7" fillId="34" borderId="22" xfId="0" applyNumberFormat="1" applyFont="1" applyFill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178" fontId="7" fillId="34" borderId="0" xfId="0" applyNumberFormat="1" applyFont="1" applyFill="1" applyBorder="1" applyAlignment="1">
      <alignment horizontal="right" vertical="center"/>
    </xf>
    <xf numFmtId="0" fontId="100" fillId="34" borderId="18" xfId="0" applyFont="1" applyFill="1" applyBorder="1" applyAlignment="1">
      <alignment vertical="center"/>
    </xf>
    <xf numFmtId="180" fontId="100" fillId="0" borderId="0" xfId="0" applyNumberFormat="1" applyFont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Alignment="1">
      <alignment horizontal="center"/>
    </xf>
    <xf numFmtId="0" fontId="98" fillId="34" borderId="0" xfId="0" applyFont="1" applyFill="1" applyBorder="1" applyAlignment="1">
      <alignment vertical="center"/>
    </xf>
    <xf numFmtId="181" fontId="7" fillId="0" borderId="22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0" fontId="100" fillId="34" borderId="0" xfId="0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79" fontId="6" fillId="0" borderId="22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/>
    </xf>
    <xf numFmtId="0" fontId="100" fillId="34" borderId="23" xfId="0" applyFont="1" applyFill="1" applyBorder="1" applyAlignment="1">
      <alignment vertical="center"/>
    </xf>
    <xf numFmtId="0" fontId="101" fillId="0" borderId="0" xfId="0" applyFont="1" applyAlignment="1">
      <alignment/>
    </xf>
    <xf numFmtId="0" fontId="28" fillId="0" borderId="0" xfId="0" applyFont="1" applyBorder="1" applyAlignment="1">
      <alignment horizontal="center" vertical="top" wrapText="1"/>
    </xf>
    <xf numFmtId="0" fontId="100" fillId="0" borderId="0" xfId="0" applyFont="1" applyBorder="1" applyAlignment="1">
      <alignment horizontal="center" vertical="top" wrapText="1"/>
    </xf>
    <xf numFmtId="0" fontId="98" fillId="33" borderId="27" xfId="0" applyFont="1" applyFill="1" applyBorder="1" applyAlignment="1">
      <alignment horizontal="center" vertical="center" wrapText="1"/>
    </xf>
    <xf numFmtId="0" fontId="98" fillId="0" borderId="11" xfId="48" applyFont="1" applyFill="1" applyBorder="1" applyAlignment="1" applyProtection="1">
      <alignment horizontal="center" vertical="center"/>
      <protection locked="0"/>
    </xf>
    <xf numFmtId="0" fontId="98" fillId="0" borderId="12" xfId="48" applyFont="1" applyFill="1" applyBorder="1" applyAlignment="1" applyProtection="1">
      <alignment horizontal="center" vertical="center"/>
      <protection locked="0"/>
    </xf>
    <xf numFmtId="0" fontId="100" fillId="33" borderId="28" xfId="0" applyFont="1" applyFill="1" applyBorder="1" applyAlignment="1">
      <alignment horizontal="left" vertical="center" wrapText="1"/>
    </xf>
    <xf numFmtId="2" fontId="6" fillId="33" borderId="29" xfId="0" applyNumberFormat="1" applyFont="1" applyFill="1" applyBorder="1" applyAlignment="1">
      <alignment horizontal="right" vertical="center" wrapText="1"/>
    </xf>
    <xf numFmtId="184" fontId="6" fillId="33" borderId="25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100" fillId="33" borderId="30" xfId="0" applyFont="1" applyFill="1" applyBorder="1" applyAlignment="1">
      <alignment horizontal="left" vertical="center" wrapText="1"/>
    </xf>
    <xf numFmtId="2" fontId="6" fillId="33" borderId="31" xfId="0" applyNumberFormat="1" applyFont="1" applyFill="1" applyBorder="1" applyAlignment="1">
      <alignment horizontal="right" vertical="center" wrapText="1"/>
    </xf>
    <xf numFmtId="184" fontId="6" fillId="33" borderId="32" xfId="0" applyNumberFormat="1" applyFont="1" applyFill="1" applyBorder="1" applyAlignment="1">
      <alignment horizontal="right" vertical="center" wrapText="1"/>
    </xf>
    <xf numFmtId="0" fontId="20" fillId="0" borderId="0" xfId="48" applyFont="1" applyBorder="1" applyAlignment="1" applyProtection="1">
      <alignment horizontal="center" vertical="center"/>
      <protection locked="0"/>
    </xf>
    <xf numFmtId="0" fontId="102" fillId="0" borderId="0" xfId="48" applyFont="1" applyFill="1" applyBorder="1" applyProtection="1">
      <alignment/>
      <protection locked="0"/>
    </xf>
    <xf numFmtId="0" fontId="98" fillId="0" borderId="10" xfId="48" applyFont="1" applyBorder="1" applyAlignment="1" applyProtection="1">
      <alignment horizontal="center" vertical="center"/>
      <protection locked="0"/>
    </xf>
    <xf numFmtId="182" fontId="98" fillId="0" borderId="16" xfId="48" applyNumberFormat="1" applyFont="1" applyBorder="1" applyAlignment="1" applyProtection="1">
      <alignment horizontal="left" vertical="center" wrapText="1"/>
      <protection locked="0"/>
    </xf>
    <xf numFmtId="182" fontId="98" fillId="0" borderId="25" xfId="48" applyNumberFormat="1" applyFont="1" applyBorder="1" applyAlignment="1" applyProtection="1">
      <alignment horizontal="center" vertical="center" wrapText="1"/>
      <protection locked="0"/>
    </xf>
    <xf numFmtId="179" fontId="7" fillId="0" borderId="17" xfId="48" applyNumberFormat="1" applyFont="1" applyFill="1" applyBorder="1" applyAlignment="1" applyProtection="1">
      <alignment horizontal="right" vertical="center"/>
      <protection/>
    </xf>
    <xf numFmtId="178" fontId="7" fillId="0" borderId="25" xfId="48" applyNumberFormat="1" applyFont="1" applyFill="1" applyBorder="1" applyAlignment="1" applyProtection="1">
      <alignment horizontal="right" vertical="center"/>
      <protection/>
    </xf>
    <xf numFmtId="182" fontId="100" fillId="0" borderId="21" xfId="48" applyNumberFormat="1" applyFont="1" applyBorder="1" applyAlignment="1" applyProtection="1">
      <alignment vertical="center" wrapText="1"/>
      <protection locked="0"/>
    </xf>
    <xf numFmtId="182" fontId="100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22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100" fillId="0" borderId="21" xfId="48" applyNumberFormat="1" applyFont="1" applyBorder="1" applyAlignment="1" applyProtection="1">
      <alignment horizontal="center" vertical="center" wrapText="1"/>
      <protection locked="0"/>
    </xf>
    <xf numFmtId="182" fontId="100" fillId="0" borderId="21" xfId="48" applyNumberFormat="1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2" fontId="6" fillId="0" borderId="22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100" fillId="34" borderId="0" xfId="0" applyFont="1" applyFill="1" applyBorder="1" applyAlignment="1">
      <alignment horizontal="center" vertical="center"/>
    </xf>
    <xf numFmtId="179" fontId="6" fillId="0" borderId="22" xfId="0" applyNumberFormat="1" applyFont="1" applyBorder="1" applyAlignment="1">
      <alignment horizontal="right" vertical="center"/>
    </xf>
    <xf numFmtId="0" fontId="100" fillId="34" borderId="18" xfId="0" applyFont="1" applyFill="1" applyBorder="1" applyAlignment="1">
      <alignment horizontal="left" vertical="center"/>
    </xf>
    <xf numFmtId="0" fontId="100" fillId="34" borderId="23" xfId="0" applyFont="1" applyFill="1" applyBorder="1" applyAlignment="1">
      <alignment horizontal="center" vertical="center"/>
    </xf>
    <xf numFmtId="179" fontId="6" fillId="0" borderId="2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3" fillId="0" borderId="0" xfId="0" applyFont="1" applyAlignment="1">
      <alignment vertical="center"/>
    </xf>
    <xf numFmtId="0" fontId="102" fillId="0" borderId="0" xfId="0" applyFont="1" applyAlignment="1">
      <alignment/>
    </xf>
    <xf numFmtId="0" fontId="104" fillId="0" borderId="0" xfId="0" applyFont="1" applyAlignment="1">
      <alignment/>
    </xf>
    <xf numFmtId="0" fontId="98" fillId="34" borderId="11" xfId="0" applyFont="1" applyFill="1" applyBorder="1" applyAlignment="1">
      <alignment horizontal="center" vertical="center"/>
    </xf>
    <xf numFmtId="0" fontId="98" fillId="34" borderId="17" xfId="0" applyFont="1" applyFill="1" applyBorder="1" applyAlignment="1">
      <alignment horizontal="center" vertical="center" wrapText="1"/>
    </xf>
    <xf numFmtId="0" fontId="98" fillId="0" borderId="16" xfId="0" applyFont="1" applyBorder="1" applyAlignment="1">
      <alignment vertical="center"/>
    </xf>
    <xf numFmtId="0" fontId="98" fillId="0" borderId="17" xfId="0" applyFont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right" vertical="center" wrapText="1"/>
    </xf>
    <xf numFmtId="178" fontId="6" fillId="0" borderId="25" xfId="0" applyNumberFormat="1" applyFont="1" applyFill="1" applyBorder="1" applyAlignment="1">
      <alignment horizontal="right" vertical="center" wrapText="1"/>
    </xf>
    <xf numFmtId="0" fontId="100" fillId="0" borderId="21" xfId="0" applyFont="1" applyBorder="1" applyAlignment="1">
      <alignment vertical="center"/>
    </xf>
    <xf numFmtId="0" fontId="100" fillId="0" borderId="2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98" fillId="0" borderId="21" xfId="0" applyFont="1" applyBorder="1" applyAlignment="1">
      <alignment vertical="center"/>
    </xf>
    <xf numFmtId="0" fontId="98" fillId="0" borderId="0" xfId="0" applyFont="1" applyBorder="1" applyAlignment="1">
      <alignment horizontal="center" vertical="center"/>
    </xf>
    <xf numFmtId="0" fontId="100" fillId="0" borderId="18" xfId="0" applyFont="1" applyBorder="1" applyAlignment="1">
      <alignment vertical="center"/>
    </xf>
    <xf numFmtId="0" fontId="10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2" fillId="33" borderId="0" xfId="0" applyFont="1" applyFill="1" applyBorder="1" applyAlignment="1">
      <alignment horizontal="right" vertical="center"/>
    </xf>
    <xf numFmtId="0" fontId="98" fillId="34" borderId="24" xfId="0" applyFont="1" applyFill="1" applyBorder="1" applyAlignment="1">
      <alignment horizontal="center" vertical="center"/>
    </xf>
    <xf numFmtId="0" fontId="98" fillId="34" borderId="12" xfId="0" applyFont="1" applyFill="1" applyBorder="1" applyAlignment="1">
      <alignment horizontal="center" vertical="center" wrapText="1"/>
    </xf>
    <xf numFmtId="49" fontId="98" fillId="34" borderId="25" xfId="0" applyNumberFormat="1" applyFont="1" applyFill="1" applyBorder="1" applyAlignment="1">
      <alignment horizontal="left" vertical="center"/>
    </xf>
    <xf numFmtId="49" fontId="100" fillId="34" borderId="0" xfId="0" applyNumberFormat="1" applyFont="1" applyFill="1" applyBorder="1" applyAlignment="1">
      <alignment horizontal="left" vertical="center"/>
    </xf>
    <xf numFmtId="184" fontId="6" fillId="34" borderId="22" xfId="0" applyNumberFormat="1" applyFont="1" applyFill="1" applyBorder="1" applyAlignment="1">
      <alignment horizontal="right" vertical="center"/>
    </xf>
    <xf numFmtId="49" fontId="100" fillId="34" borderId="23" xfId="0" applyNumberFormat="1" applyFont="1" applyFill="1" applyBorder="1" applyAlignment="1">
      <alignment horizontal="left" vertical="center"/>
    </xf>
    <xf numFmtId="0" fontId="98" fillId="0" borderId="10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left" vertical="center"/>
    </xf>
    <xf numFmtId="0" fontId="98" fillId="0" borderId="33" xfId="0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right" vertical="center"/>
    </xf>
    <xf numFmtId="0" fontId="100" fillId="0" borderId="21" xfId="0" applyFont="1" applyBorder="1" applyAlignment="1">
      <alignment horizontal="left" vertical="center"/>
    </xf>
    <xf numFmtId="0" fontId="100" fillId="0" borderId="33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82" fontId="7" fillId="0" borderId="17" xfId="0" applyNumberFormat="1" applyFont="1" applyFill="1" applyBorder="1" applyAlignment="1">
      <alignment horizontal="right" vertical="center" wrapText="1"/>
    </xf>
    <xf numFmtId="178" fontId="7" fillId="0" borderId="25" xfId="0" applyNumberFormat="1" applyFont="1" applyFill="1" applyBorder="1" applyAlignment="1">
      <alignment horizontal="right" vertical="center" wrapText="1"/>
    </xf>
    <xf numFmtId="182" fontId="7" fillId="0" borderId="25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2" fontId="6" fillId="0" borderId="17" xfId="0" applyNumberFormat="1" applyFont="1" applyFill="1" applyBorder="1" applyAlignment="1">
      <alignment horizontal="right" vertical="center" wrapText="1"/>
    </xf>
    <xf numFmtId="182" fontId="6" fillId="0" borderId="25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10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178" fontId="7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8" fontId="6" fillId="0" borderId="22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43" fillId="0" borderId="23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right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181" fontId="45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ont="1" applyFill="1" applyAlignment="1">
      <alignment/>
    </xf>
    <xf numFmtId="178" fontId="5" fillId="0" borderId="12" xfId="0" applyNumberFormat="1" applyFont="1" applyBorder="1" applyAlignment="1">
      <alignment horizontal="center" vertical="center"/>
    </xf>
    <xf numFmtId="0" fontId="98" fillId="0" borderId="16" xfId="0" applyFont="1" applyBorder="1" applyAlignment="1">
      <alignment horizontal="left" vertical="center"/>
    </xf>
    <xf numFmtId="0" fontId="3" fillId="0" borderId="10" xfId="50" applyFont="1" applyBorder="1" applyAlignment="1">
      <alignment horizontal="left" vertical="center"/>
      <protection/>
    </xf>
    <xf numFmtId="2" fontId="22" fillId="0" borderId="11" xfId="50" applyNumberFormat="1" applyFont="1" applyBorder="1" applyAlignment="1">
      <alignment vertical="center"/>
      <protection/>
    </xf>
    <xf numFmtId="184" fontId="22" fillId="0" borderId="12" xfId="50" applyNumberFormat="1" applyFont="1" applyBorder="1" applyAlignment="1">
      <alignment vertical="center"/>
      <protection/>
    </xf>
    <xf numFmtId="2" fontId="22" fillId="0" borderId="11" xfId="50" applyNumberFormat="1" applyFont="1" applyBorder="1" applyAlignment="1">
      <alignment horizontal="right" vertical="center"/>
      <protection/>
    </xf>
    <xf numFmtId="2" fontId="22" fillId="0" borderId="11" xfId="50" applyNumberFormat="1" applyFont="1" applyFill="1" applyBorder="1" applyAlignment="1">
      <alignment horizontal="right" vertical="center"/>
      <protection/>
    </xf>
    <xf numFmtId="0" fontId="3" fillId="0" borderId="10" xfId="50" applyFont="1" applyFill="1" applyBorder="1" applyAlignment="1">
      <alignment vertical="center" wrapText="1"/>
      <protection/>
    </xf>
    <xf numFmtId="2" fontId="22" fillId="0" borderId="11" xfId="50" applyNumberFormat="1" applyFont="1" applyFill="1" applyBorder="1" applyAlignment="1">
      <alignment vertical="center"/>
      <protection/>
    </xf>
    <xf numFmtId="186" fontId="14" fillId="0" borderId="0" xfId="50" applyNumberFormat="1" applyFont="1">
      <alignment/>
      <protection/>
    </xf>
    <xf numFmtId="0" fontId="34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81" fontId="48" fillId="0" borderId="17" xfId="0" applyNumberFormat="1" applyFont="1" applyBorder="1" applyAlignment="1">
      <alignment horizontal="center" vertical="center"/>
    </xf>
    <xf numFmtId="181" fontId="48" fillId="0" borderId="25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10" fontId="48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9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9" fontId="48" fillId="0" borderId="22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0" fontId="48" fillId="0" borderId="22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98" fillId="0" borderId="11" xfId="0" applyNumberFormat="1" applyFont="1" applyFill="1" applyBorder="1" applyAlignment="1">
      <alignment horizontal="center" vertical="center" wrapText="1"/>
    </xf>
    <xf numFmtId="0" fontId="105" fillId="0" borderId="11" xfId="55" applyFont="1" applyFill="1" applyBorder="1" applyAlignment="1">
      <alignment horizontal="center" vertical="center" wrapText="1"/>
      <protection/>
    </xf>
    <xf numFmtId="0" fontId="106" fillId="0" borderId="11" xfId="18" applyFont="1" applyFill="1" applyBorder="1" applyAlignment="1">
      <alignment horizontal="center" vertical="center" wrapText="1"/>
      <protection/>
    </xf>
    <xf numFmtId="0" fontId="106" fillId="0" borderId="11" xfId="55" applyFont="1" applyFill="1" applyBorder="1" applyAlignment="1">
      <alignment horizontal="center" vertical="center" wrapText="1"/>
      <protection/>
    </xf>
    <xf numFmtId="182" fontId="21" fillId="0" borderId="11" xfId="0" applyNumberFormat="1" applyFont="1" applyBorder="1" applyAlignment="1">
      <alignment horizontal="center" vertical="center" wrapText="1"/>
    </xf>
    <xf numFmtId="178" fontId="21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82" fontId="6" fillId="0" borderId="11" xfId="0" applyNumberFormat="1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 horizontal="center" vertical="center" wrapText="1"/>
    </xf>
    <xf numFmtId="178" fontId="7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55" fillId="34" borderId="10" xfId="0" applyFont="1" applyFill="1" applyBorder="1" applyAlignment="1">
      <alignment horizontal="center" vertical="center"/>
    </xf>
    <xf numFmtId="179" fontId="55" fillId="34" borderId="24" xfId="0" applyNumberFormat="1" applyFont="1" applyFill="1" applyBorder="1" applyAlignment="1">
      <alignment horizontal="center" vertical="center"/>
    </xf>
    <xf numFmtId="187" fontId="55" fillId="34" borderId="12" xfId="0" applyNumberFormat="1" applyFont="1" applyFill="1" applyBorder="1" applyAlignment="1">
      <alignment vertical="center"/>
    </xf>
    <xf numFmtId="0" fontId="36" fillId="0" borderId="0" xfId="0" applyFont="1" applyAlignment="1">
      <alignment/>
    </xf>
    <xf numFmtId="0" fontId="107" fillId="34" borderId="25" xfId="0" applyFont="1" applyFill="1" applyBorder="1" applyAlignment="1">
      <alignment vertical="center"/>
    </xf>
    <xf numFmtId="182" fontId="107" fillId="34" borderId="25" xfId="0" applyNumberFormat="1" applyFont="1" applyFill="1" applyBorder="1" applyAlignment="1">
      <alignment horizontal="center" vertical="center"/>
    </xf>
    <xf numFmtId="179" fontId="107" fillId="34" borderId="25" xfId="0" applyNumberFormat="1" applyFont="1" applyFill="1" applyBorder="1" applyAlignment="1">
      <alignment vertical="center"/>
    </xf>
    <xf numFmtId="0" fontId="107" fillId="34" borderId="0" xfId="0" applyFont="1" applyFill="1" applyBorder="1" applyAlignment="1">
      <alignment vertical="center"/>
    </xf>
    <xf numFmtId="182" fontId="107" fillId="34" borderId="0" xfId="0" applyNumberFormat="1" applyFont="1" applyFill="1" applyBorder="1" applyAlignment="1">
      <alignment horizontal="center" vertical="center"/>
    </xf>
    <xf numFmtId="179" fontId="107" fillId="34" borderId="0" xfId="0" applyNumberFormat="1" applyFont="1" applyFill="1" applyBorder="1" applyAlignment="1">
      <alignment vertical="center"/>
    </xf>
    <xf numFmtId="179" fontId="108" fillId="34" borderId="0" xfId="0" applyNumberFormat="1" applyFont="1" applyFill="1" applyBorder="1" applyAlignment="1">
      <alignment vertical="center"/>
    </xf>
    <xf numFmtId="187" fontId="108" fillId="34" borderId="0" xfId="0" applyNumberFormat="1" applyFont="1" applyFill="1" applyBorder="1" applyAlignment="1">
      <alignment vertical="center"/>
    </xf>
    <xf numFmtId="0" fontId="109" fillId="0" borderId="0" xfId="0" applyFont="1" applyAlignment="1">
      <alignment/>
    </xf>
    <xf numFmtId="179" fontId="109" fillId="0" borderId="0" xfId="0" applyNumberFormat="1" applyFont="1" applyAlignment="1">
      <alignment/>
    </xf>
    <xf numFmtId="187" fontId="109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00" fillId="0" borderId="0" xfId="0" applyFont="1" applyAlignment="1">
      <alignment horizontal="left" vertical="center"/>
    </xf>
    <xf numFmtId="0" fontId="100" fillId="0" borderId="0" xfId="0" applyFont="1" applyAlignment="1">
      <alignment vertical="center"/>
    </xf>
    <xf numFmtId="179" fontId="22" fillId="0" borderId="17" xfId="0" applyNumberFormat="1" applyFont="1" applyBorder="1" applyAlignment="1">
      <alignment horizontal="center" vertical="center"/>
    </xf>
    <xf numFmtId="178" fontId="22" fillId="0" borderId="25" xfId="0" applyNumberFormat="1" applyFont="1" applyBorder="1" applyAlignment="1">
      <alignment horizontal="center" vertical="center"/>
    </xf>
    <xf numFmtId="178" fontId="22" fillId="0" borderId="16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2" fontId="22" fillId="0" borderId="21" xfId="0" applyNumberFormat="1" applyFont="1" applyBorder="1" applyAlignment="1">
      <alignment horizontal="center" vertical="center"/>
    </xf>
    <xf numFmtId="182" fontId="22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85" fontId="0" fillId="0" borderId="0" xfId="0" applyNumberFormat="1" applyFont="1" applyAlignment="1">
      <alignment/>
    </xf>
    <xf numFmtId="0" fontId="39" fillId="0" borderId="11" xfId="47" applyFont="1" applyBorder="1" applyAlignment="1">
      <alignment horizontal="center" vertical="center" wrapText="1"/>
      <protection/>
    </xf>
    <xf numFmtId="192" fontId="22" fillId="0" borderId="15" xfId="47" applyNumberFormat="1" applyFont="1" applyBorder="1" applyAlignment="1">
      <alignment horizontal="right" vertical="center"/>
      <protection/>
    </xf>
    <xf numFmtId="183" fontId="19" fillId="0" borderId="0" xfId="47" applyNumberFormat="1" applyFont="1">
      <alignment/>
      <protection/>
    </xf>
    <xf numFmtId="184" fontId="19" fillId="0" borderId="0" xfId="47" applyNumberFormat="1" applyFont="1">
      <alignment/>
      <protection/>
    </xf>
    <xf numFmtId="0" fontId="7" fillId="0" borderId="10" xfId="47" applyFont="1" applyBorder="1" applyAlignment="1">
      <alignment horizontal="justify" vertical="center"/>
      <protection/>
    </xf>
    <xf numFmtId="178" fontId="22" fillId="0" borderId="17" xfId="47" applyNumberFormat="1" applyFont="1" applyFill="1" applyBorder="1" applyAlignment="1">
      <alignment horizontal="right" vertical="center"/>
      <protection/>
    </xf>
    <xf numFmtId="193" fontId="20" fillId="0" borderId="0" xfId="47" applyNumberFormat="1" applyFont="1">
      <alignment/>
      <protection/>
    </xf>
    <xf numFmtId="0" fontId="98" fillId="0" borderId="10" xfId="47" applyFont="1" applyBorder="1" applyAlignment="1">
      <alignment horizontal="justify" vertical="center"/>
      <protection/>
    </xf>
    <xf numFmtId="183" fontId="6" fillId="0" borderId="0" xfId="47" applyNumberFormat="1" applyFont="1">
      <alignment/>
      <protection/>
    </xf>
    <xf numFmtId="180" fontId="22" fillId="0" borderId="15" xfId="47" applyNumberFormat="1" applyFont="1" applyBorder="1" applyAlignment="1">
      <alignment horizontal="right" vertical="center"/>
      <protection/>
    </xf>
    <xf numFmtId="180" fontId="22" fillId="0" borderId="17" xfId="47" applyNumberFormat="1" applyFont="1" applyBorder="1" applyAlignment="1">
      <alignment horizontal="right" vertical="center"/>
      <protection/>
    </xf>
    <xf numFmtId="184" fontId="22" fillId="0" borderId="15" xfId="47" applyNumberFormat="1" applyFont="1" applyBorder="1" applyAlignment="1">
      <alignment horizontal="right" vertical="center" wrapText="1"/>
      <protection/>
    </xf>
    <xf numFmtId="184" fontId="22" fillId="0" borderId="17" xfId="47" applyNumberFormat="1" applyFont="1" applyBorder="1" applyAlignment="1">
      <alignment horizontal="right" vertical="center" wrapText="1"/>
      <protection/>
    </xf>
    <xf numFmtId="182" fontId="22" fillId="0" borderId="15" xfId="47" applyNumberFormat="1" applyFont="1" applyBorder="1" applyAlignment="1">
      <alignment horizontal="right" vertical="center"/>
      <protection/>
    </xf>
    <xf numFmtId="182" fontId="20" fillId="0" borderId="0" xfId="47" applyNumberFormat="1" applyFont="1" applyBorder="1">
      <alignment/>
      <protection/>
    </xf>
    <xf numFmtId="0" fontId="110" fillId="0" borderId="34" xfId="18" applyFont="1" applyFill="1" applyBorder="1" applyAlignment="1">
      <alignment vertical="center"/>
      <protection/>
    </xf>
    <xf numFmtId="0" fontId="111" fillId="0" borderId="0" xfId="18" applyFont="1" applyFill="1" applyBorder="1" applyAlignment="1">
      <alignment vertical="center"/>
      <protection/>
    </xf>
    <xf numFmtId="0" fontId="112" fillId="0" borderId="0" xfId="18" applyFont="1" applyFill="1" applyBorder="1">
      <alignment/>
      <protection/>
    </xf>
    <xf numFmtId="0" fontId="8" fillId="0" borderId="0" xfId="18" applyFont="1" applyFill="1" applyBorder="1" applyAlignment="1">
      <alignment horizontal="center" vertical="center"/>
      <protection/>
    </xf>
    <xf numFmtId="0" fontId="11" fillId="0" borderId="11" xfId="18" applyNumberFormat="1" applyFont="1" applyFill="1" applyBorder="1" applyAlignment="1">
      <alignment horizontal="center" vertical="center" wrapText="1"/>
      <protection/>
    </xf>
    <xf numFmtId="0" fontId="8" fillId="0" borderId="11" xfId="18" applyFont="1" applyFill="1" applyBorder="1" applyAlignment="1">
      <alignment horizontal="center" vertical="center"/>
      <protection/>
    </xf>
    <xf numFmtId="0" fontId="11" fillId="0" borderId="11" xfId="18" applyFont="1" applyFill="1" applyBorder="1" applyAlignment="1">
      <alignment horizontal="center" vertical="center" wrapText="1"/>
      <protection/>
    </xf>
    <xf numFmtId="0" fontId="11" fillId="0" borderId="10" xfId="18" applyNumberFormat="1" applyFont="1" applyFill="1" applyBorder="1" applyAlignment="1">
      <alignment horizontal="center" vertical="center" wrapText="1"/>
      <protection/>
    </xf>
    <xf numFmtId="179" fontId="11" fillId="0" borderId="11" xfId="53" applyNumberFormat="1" applyFont="1" applyFill="1" applyBorder="1" applyAlignment="1">
      <alignment horizontal="center" vertical="center" wrapText="1"/>
      <protection/>
    </xf>
    <xf numFmtId="179" fontId="16" fillId="0" borderId="11" xfId="53" applyNumberFormat="1" applyFont="1" applyFill="1" applyBorder="1" applyAlignment="1">
      <alignment horizontal="center" vertical="center" wrapText="1"/>
      <protection/>
    </xf>
    <xf numFmtId="179" fontId="113" fillId="0" borderId="11" xfId="55" applyNumberFormat="1" applyFont="1" applyFill="1" applyBorder="1" applyAlignment="1">
      <alignment horizontal="center" vertical="center" wrapText="1"/>
      <protection/>
    </xf>
    <xf numFmtId="0" fontId="113" fillId="0" borderId="11" xfId="18" applyNumberFormat="1" applyFont="1" applyFill="1" applyBorder="1" applyAlignment="1">
      <alignment horizontal="center" vertical="center" wrapText="1"/>
      <protection/>
    </xf>
    <xf numFmtId="0" fontId="113" fillId="0" borderId="11" xfId="18" applyFont="1" applyFill="1" applyBorder="1" applyAlignment="1">
      <alignment horizontal="center" vertical="center" wrapText="1"/>
      <protection/>
    </xf>
    <xf numFmtId="0" fontId="113" fillId="0" borderId="12" xfId="18" applyNumberFormat="1" applyFont="1" applyFill="1" applyBorder="1" applyAlignment="1">
      <alignment horizontal="center" vertical="center" wrapText="1"/>
      <protection/>
    </xf>
    <xf numFmtId="179" fontId="113" fillId="0" borderId="10" xfId="55" applyNumberFormat="1" applyFont="1" applyFill="1" applyBorder="1" applyAlignment="1">
      <alignment horizontal="center" vertical="center" wrapText="1"/>
      <protection/>
    </xf>
    <xf numFmtId="0" fontId="11" fillId="0" borderId="10" xfId="18" applyFont="1" applyFill="1" applyBorder="1" applyAlignment="1">
      <alignment horizontal="center" vertical="center" shrinkToFit="1"/>
      <protection/>
    </xf>
    <xf numFmtId="180" fontId="8" fillId="0" borderId="10" xfId="54" applyNumberFormat="1" applyFont="1" applyFill="1" applyBorder="1" applyAlignment="1">
      <alignment horizontal="right" vertical="center" shrinkToFit="1"/>
      <protection/>
    </xf>
    <xf numFmtId="184" fontId="8" fillId="0" borderId="11" xfId="18" applyNumberFormat="1" applyFont="1" applyFill="1" applyBorder="1" applyAlignment="1">
      <alignment horizontal="right" vertical="center" shrinkToFit="1"/>
      <protection/>
    </xf>
    <xf numFmtId="185" fontId="8" fillId="0" borderId="11" xfId="54" applyNumberFormat="1" applyFont="1" applyFill="1" applyBorder="1" applyAlignment="1">
      <alignment horizontal="right" vertical="center" shrinkToFit="1"/>
      <protection/>
    </xf>
    <xf numFmtId="185" fontId="8" fillId="0" borderId="10" xfId="54" applyNumberFormat="1" applyFont="1" applyFill="1" applyBorder="1" applyAlignment="1">
      <alignment horizontal="right" vertical="center" shrinkToFit="1"/>
      <protection/>
    </xf>
    <xf numFmtId="0" fontId="8" fillId="0" borderId="0" xfId="18" applyFont="1" applyFill="1" applyBorder="1" applyAlignment="1">
      <alignment horizontal="center" vertical="center" shrinkToFit="1"/>
      <protection/>
    </xf>
    <xf numFmtId="0" fontId="8" fillId="0" borderId="10" xfId="18" applyFont="1" applyFill="1" applyBorder="1" applyAlignment="1">
      <alignment horizontal="center" vertical="center" shrinkToFit="1"/>
      <protection/>
    </xf>
    <xf numFmtId="178" fontId="9" fillId="0" borderId="10" xfId="54" applyNumberFormat="1" applyFont="1" applyFill="1" applyBorder="1" applyAlignment="1">
      <alignment horizontal="right" vertical="center" shrinkToFit="1"/>
      <protection/>
    </xf>
    <xf numFmtId="184" fontId="9" fillId="0" borderId="11" xfId="54" applyNumberFormat="1" applyFont="1" applyFill="1" applyBorder="1" applyAlignment="1">
      <alignment horizontal="right" vertical="center" shrinkToFit="1"/>
      <protection/>
    </xf>
    <xf numFmtId="185" fontId="9" fillId="0" borderId="11" xfId="54" applyNumberFormat="1" applyFont="1" applyFill="1" applyBorder="1" applyAlignment="1">
      <alignment horizontal="right" vertical="center" shrinkToFit="1"/>
      <protection/>
    </xf>
    <xf numFmtId="185" fontId="9" fillId="0" borderId="10" xfId="54" applyNumberFormat="1" applyFont="1" applyFill="1" applyBorder="1" applyAlignment="1">
      <alignment horizontal="right" vertical="center" shrinkToFit="1"/>
      <protection/>
    </xf>
    <xf numFmtId="0" fontId="9" fillId="0" borderId="0" xfId="18" applyFont="1" applyFill="1" applyBorder="1" applyAlignment="1">
      <alignment vertical="center" shrinkToFit="1"/>
      <protection/>
    </xf>
    <xf numFmtId="0" fontId="8" fillId="0" borderId="20" xfId="18" applyFont="1" applyFill="1" applyBorder="1" applyAlignment="1">
      <alignment horizontal="center" vertical="center" shrinkToFit="1"/>
      <protection/>
    </xf>
    <xf numFmtId="178" fontId="9" fillId="0" borderId="20" xfId="54" applyNumberFormat="1" applyFont="1" applyFill="1" applyBorder="1" applyAlignment="1">
      <alignment horizontal="right" vertical="center" shrinkToFit="1"/>
      <protection/>
    </xf>
    <xf numFmtId="184" fontId="9" fillId="0" borderId="13" xfId="54" applyNumberFormat="1" applyFont="1" applyFill="1" applyBorder="1" applyAlignment="1">
      <alignment horizontal="right" vertical="center" shrinkToFit="1"/>
      <protection/>
    </xf>
    <xf numFmtId="185" fontId="9" fillId="0" borderId="13" xfId="54" applyNumberFormat="1" applyFont="1" applyFill="1" applyBorder="1" applyAlignment="1">
      <alignment horizontal="right" vertical="center" shrinkToFit="1"/>
      <protection/>
    </xf>
    <xf numFmtId="185" fontId="9" fillId="0" borderId="20" xfId="54" applyNumberFormat="1" applyFont="1" applyFill="1" applyBorder="1" applyAlignment="1">
      <alignment horizontal="right" vertical="center" shrinkToFit="1"/>
      <protection/>
    </xf>
    <xf numFmtId="0" fontId="14" fillId="0" borderId="0" xfId="18" applyFont="1" applyFill="1" applyAlignment="1">
      <alignment horizontal="center" vertical="center"/>
      <protection/>
    </xf>
    <xf numFmtId="0" fontId="13" fillId="0" borderId="0" xfId="18" applyFont="1" applyFill="1" applyBorder="1" applyAlignment="1">
      <alignment vertical="center"/>
      <protection/>
    </xf>
    <xf numFmtId="0" fontId="114" fillId="0" borderId="0" xfId="18" applyFont="1" applyFill="1" applyAlignment="1">
      <alignment vertical="center"/>
      <protection/>
    </xf>
    <xf numFmtId="2" fontId="22" fillId="0" borderId="12" xfId="50" applyNumberFormat="1" applyFont="1" applyFill="1" applyBorder="1" applyAlignment="1">
      <alignment vertical="center"/>
      <protection/>
    </xf>
    <xf numFmtId="184" fontId="22" fillId="0" borderId="12" xfId="50" applyNumberFormat="1" applyFont="1" applyFill="1" applyBorder="1" applyAlignment="1">
      <alignment vertical="center"/>
      <protection/>
    </xf>
    <xf numFmtId="1" fontId="47" fillId="0" borderId="11" xfId="50" applyNumberFormat="1" applyFont="1" applyFill="1" applyBorder="1" applyAlignment="1">
      <alignment vertical="center"/>
      <protection/>
    </xf>
    <xf numFmtId="1" fontId="22" fillId="0" borderId="11" xfId="50" applyNumberFormat="1" applyFont="1" applyFill="1" applyBorder="1" applyAlignment="1">
      <alignment vertical="center"/>
      <protection/>
    </xf>
    <xf numFmtId="180" fontId="6" fillId="0" borderId="11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182" fontId="5" fillId="34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82" fontId="4" fillId="34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50" applyFont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left" vertical="center" wrapText="1"/>
      <protection/>
    </xf>
    <xf numFmtId="0" fontId="33" fillId="34" borderId="0" xfId="0" applyFont="1" applyFill="1" applyAlignment="1">
      <alignment horizontal="center"/>
    </xf>
    <xf numFmtId="179" fontId="33" fillId="34" borderId="0" xfId="0" applyNumberFormat="1" applyFont="1" applyFill="1" applyAlignment="1">
      <alignment horizontal="center"/>
    </xf>
    <xf numFmtId="179" fontId="54" fillId="34" borderId="23" xfId="0" applyNumberFormat="1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107" fillId="34" borderId="0" xfId="0" applyFont="1" applyFill="1" applyBorder="1" applyAlignment="1">
      <alignment horizontal="left" vertical="center" wrapText="1"/>
    </xf>
    <xf numFmtId="179" fontId="107" fillId="34" borderId="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8" fillId="0" borderId="25" xfId="0" applyFont="1" applyFill="1" applyBorder="1" applyAlignment="1">
      <alignment horizontal="left"/>
    </xf>
    <xf numFmtId="0" fontId="37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01" fillId="0" borderId="25" xfId="0" applyFont="1" applyBorder="1" applyAlignment="1">
      <alignment horizontal="left"/>
    </xf>
    <xf numFmtId="0" fontId="33" fillId="0" borderId="0" xfId="48" applyFont="1" applyBorder="1" applyAlignment="1" applyProtection="1">
      <alignment horizontal="center" vertical="center"/>
      <protection locked="0"/>
    </xf>
    <xf numFmtId="0" fontId="35" fillId="0" borderId="0" xfId="48" applyFont="1" applyBorder="1" applyAlignment="1" applyProtection="1">
      <alignment horizontal="center" vertical="center"/>
      <protection locked="0"/>
    </xf>
    <xf numFmtId="0" fontId="100" fillId="0" borderId="0" xfId="48" applyFont="1" applyBorder="1" applyAlignment="1" applyProtection="1">
      <alignment/>
      <protection locked="0"/>
    </xf>
    <xf numFmtId="0" fontId="33" fillId="0" borderId="0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33" borderId="23" xfId="0" applyFont="1" applyFill="1" applyBorder="1" applyAlignment="1">
      <alignment horizontal="center" vertical="center"/>
    </xf>
    <xf numFmtId="0" fontId="102" fillId="34" borderId="23" xfId="0" applyFont="1" applyFill="1" applyBorder="1" applyAlignment="1">
      <alignment horizontal="right" vertical="center"/>
    </xf>
    <xf numFmtId="0" fontId="115" fillId="0" borderId="0" xfId="0" applyFont="1" applyAlignment="1">
      <alignment horizontal="center" vertical="center"/>
    </xf>
    <xf numFmtId="0" fontId="102" fillId="0" borderId="23" xfId="0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left" vertical="center"/>
    </xf>
    <xf numFmtId="0" fontId="100" fillId="0" borderId="18" xfId="0" applyFont="1" applyBorder="1" applyAlignment="1">
      <alignment horizontal="left" vertical="center"/>
    </xf>
    <xf numFmtId="0" fontId="98" fillId="0" borderId="12" xfId="0" applyFont="1" applyBorder="1" applyAlignment="1">
      <alignment horizontal="center" vertical="center"/>
    </xf>
    <xf numFmtId="0" fontId="98" fillId="0" borderId="24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179" fontId="106" fillId="0" borderId="11" xfId="55" applyNumberFormat="1" applyFont="1" applyFill="1" applyBorder="1" applyAlignment="1">
      <alignment horizontal="center" vertical="center" wrapText="1"/>
      <protection/>
    </xf>
    <xf numFmtId="179" fontId="106" fillId="0" borderId="12" xfId="55" applyNumberFormat="1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left" vertical="center" wrapText="1"/>
    </xf>
    <xf numFmtId="57" fontId="30" fillId="0" borderId="23" xfId="0" applyNumberFormat="1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178" fontId="98" fillId="0" borderId="11" xfId="0" applyNumberFormat="1" applyFont="1" applyFill="1" applyBorder="1" applyAlignment="1">
      <alignment horizontal="center" vertical="center" wrapText="1"/>
    </xf>
    <xf numFmtId="0" fontId="10" fillId="0" borderId="0" xfId="47" applyFont="1" applyBorder="1" applyAlignment="1">
      <alignment horizontal="center" vertical="center"/>
      <protection/>
    </xf>
    <xf numFmtId="57" fontId="21" fillId="0" borderId="35" xfId="47" applyNumberFormat="1" applyFont="1" applyBorder="1" applyAlignment="1">
      <alignment horizontal="center" vertical="center" wrapText="1"/>
      <protection/>
    </xf>
    <xf numFmtId="0" fontId="21" fillId="0" borderId="35" xfId="47" applyFont="1" applyBorder="1" applyAlignment="1">
      <alignment horizontal="center" vertical="center" wrapText="1"/>
      <protection/>
    </xf>
    <xf numFmtId="57" fontId="21" fillId="0" borderId="36" xfId="47" applyNumberFormat="1" applyFont="1" applyBorder="1" applyAlignment="1">
      <alignment horizontal="center" vertical="center" wrapText="1"/>
      <protection/>
    </xf>
    <xf numFmtId="57" fontId="21" fillId="0" borderId="37" xfId="47" applyNumberFormat="1" applyFont="1" applyBorder="1" applyAlignment="1">
      <alignment horizontal="center" vertical="center" wrapText="1"/>
      <protection/>
    </xf>
    <xf numFmtId="0" fontId="21" fillId="0" borderId="38" xfId="47" applyFont="1" applyBorder="1" applyAlignment="1">
      <alignment horizontal="center" vertical="center" wrapText="1"/>
      <protection/>
    </xf>
    <xf numFmtId="0" fontId="21" fillId="0" borderId="10" xfId="47" applyFont="1" applyBorder="1" applyAlignment="1">
      <alignment horizontal="center" vertical="center" wrapText="1"/>
      <protection/>
    </xf>
    <xf numFmtId="0" fontId="21" fillId="0" borderId="11" xfId="47" applyFont="1" applyBorder="1" applyAlignment="1">
      <alignment horizontal="center" vertical="center" wrapText="1"/>
      <protection/>
    </xf>
    <xf numFmtId="179" fontId="15" fillId="0" borderId="35" xfId="55" applyNumberFormat="1" applyFont="1" applyFill="1" applyBorder="1" applyAlignment="1">
      <alignment horizontal="center" vertical="center" wrapText="1"/>
      <protection/>
    </xf>
    <xf numFmtId="179" fontId="16" fillId="0" borderId="35" xfId="55" applyNumberFormat="1" applyFont="1" applyFill="1" applyBorder="1" applyAlignment="1">
      <alignment horizontal="center" vertical="center" wrapText="1"/>
      <protection/>
    </xf>
    <xf numFmtId="179" fontId="16" fillId="0" borderId="36" xfId="55" applyNumberFormat="1" applyFont="1" applyFill="1" applyBorder="1" applyAlignment="1">
      <alignment horizontal="center" vertical="center" wrapText="1"/>
      <protection/>
    </xf>
    <xf numFmtId="0" fontId="3" fillId="0" borderId="39" xfId="18" applyFont="1" applyFill="1" applyBorder="1" applyAlignment="1">
      <alignment horizontal="left" vertical="center"/>
      <protection/>
    </xf>
    <xf numFmtId="0" fontId="11" fillId="0" borderId="35" xfId="18" applyFont="1" applyFill="1" applyBorder="1" applyAlignment="1">
      <alignment horizontal="center" vertical="center" wrapText="1"/>
      <protection/>
    </xf>
    <xf numFmtId="0" fontId="8" fillId="0" borderId="35" xfId="18" applyFont="1" applyFill="1" applyBorder="1" applyAlignment="1">
      <alignment horizontal="center" vertical="center" wrapText="1"/>
      <protection/>
    </xf>
    <xf numFmtId="0" fontId="8" fillId="0" borderId="36" xfId="18" applyFont="1" applyFill="1" applyBorder="1" applyAlignment="1">
      <alignment horizontal="center" vertical="center" wrapText="1"/>
      <protection/>
    </xf>
    <xf numFmtId="179" fontId="106" fillId="0" borderId="35" xfId="55" applyNumberFormat="1" applyFont="1" applyFill="1" applyBorder="1" applyAlignment="1">
      <alignment horizontal="center" vertical="center" wrapText="1"/>
      <protection/>
    </xf>
    <xf numFmtId="179" fontId="113" fillId="0" borderId="35" xfId="55" applyNumberFormat="1" applyFont="1" applyFill="1" applyBorder="1" applyAlignment="1">
      <alignment horizontal="center" vertical="center" wrapText="1"/>
      <protection/>
    </xf>
    <xf numFmtId="179" fontId="113" fillId="0" borderId="36" xfId="55" applyNumberFormat="1" applyFont="1" applyFill="1" applyBorder="1" applyAlignment="1">
      <alignment horizontal="center" vertical="center" wrapText="1"/>
      <protection/>
    </xf>
    <xf numFmtId="179" fontId="106" fillId="0" borderId="37" xfId="55" applyNumberFormat="1" applyFont="1" applyFill="1" applyBorder="1" applyAlignment="1">
      <alignment horizontal="center" vertical="center" wrapText="1"/>
      <protection/>
    </xf>
    <xf numFmtId="179" fontId="113" fillId="0" borderId="37" xfId="55" applyNumberFormat="1" applyFont="1" applyFill="1" applyBorder="1" applyAlignment="1">
      <alignment horizontal="center" vertical="center" wrapText="1"/>
      <protection/>
    </xf>
    <xf numFmtId="179" fontId="113" fillId="0" borderId="38" xfId="55" applyNumberFormat="1" applyFont="1" applyFill="1" applyBorder="1" applyAlignment="1">
      <alignment horizontal="center" vertical="center" wrapText="1"/>
      <protection/>
    </xf>
    <xf numFmtId="0" fontId="11" fillId="0" borderId="35" xfId="18" applyFont="1" applyFill="1" applyBorder="1" applyAlignment="1">
      <alignment horizontal="center" vertical="center"/>
      <protection/>
    </xf>
    <xf numFmtId="0" fontId="111" fillId="0" borderId="34" xfId="18" applyFont="1" applyFill="1" applyBorder="1" applyAlignment="1">
      <alignment horizontal="center" vertical="center"/>
      <protection/>
    </xf>
    <xf numFmtId="179" fontId="15" fillId="0" borderId="38" xfId="53" applyNumberFormat="1" applyFont="1" applyFill="1" applyBorder="1" applyAlignment="1">
      <alignment horizontal="center" vertical="center" wrapText="1"/>
      <protection/>
    </xf>
    <xf numFmtId="179" fontId="16" fillId="0" borderId="35" xfId="53" applyNumberFormat="1" applyFont="1" applyFill="1" applyBorder="1" applyAlignment="1">
      <alignment horizontal="center" vertical="center" wrapText="1"/>
      <protection/>
    </xf>
    <xf numFmtId="179" fontId="15" fillId="0" borderId="35" xfId="53" applyNumberFormat="1" applyFont="1" applyFill="1" applyBorder="1" applyAlignment="1">
      <alignment horizontal="center" vertical="center" wrapText="1"/>
      <protection/>
    </xf>
    <xf numFmtId="179" fontId="15" fillId="0" borderId="36" xfId="53" applyNumberFormat="1" applyFont="1" applyFill="1" applyBorder="1" applyAlignment="1">
      <alignment horizontal="center" vertical="center" wrapText="1"/>
      <protection/>
    </xf>
    <xf numFmtId="179" fontId="15" fillId="0" borderId="37" xfId="53" applyNumberFormat="1" applyFont="1" applyFill="1" applyBorder="1" applyAlignment="1">
      <alignment horizontal="center" vertical="center" wrapText="1"/>
      <protection/>
    </xf>
    <xf numFmtId="0" fontId="11" fillId="0" borderId="38" xfId="18" applyFont="1" applyFill="1" applyBorder="1" applyAlignment="1">
      <alignment horizontal="center" vertical="center"/>
      <protection/>
    </xf>
    <xf numFmtId="0" fontId="8" fillId="0" borderId="10" xfId="18" applyFont="1" applyFill="1" applyBorder="1" applyAlignment="1">
      <alignment horizontal="center" vertical="center"/>
      <protection/>
    </xf>
    <xf numFmtId="0" fontId="11" fillId="0" borderId="36" xfId="18" applyFont="1" applyFill="1" applyBorder="1" applyAlignment="1">
      <alignment horizontal="center" vertical="center" wrapText="1"/>
      <protection/>
    </xf>
    <xf numFmtId="0" fontId="11" fillId="0" borderId="37" xfId="18" applyFont="1" applyFill="1" applyBorder="1" applyAlignment="1">
      <alignment horizontal="center" vertical="center" wrapText="1"/>
      <protection/>
    </xf>
    <xf numFmtId="0" fontId="11" fillId="0" borderId="38" xfId="18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66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常规_长江沿岸_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2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3&#23395;&#24230;&#20998;&#21439;&#24066;&#21306;GDP&#25968;&#25454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20892;&#19994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25910;&#20837;&#2143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1346;&#30427;&#27859;\&#32463;&#27982;&#21160;&#24577;&#12289;&#24555;&#35759;\2018&#24555;&#35759;\201806\&#24037;&#1999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2587391</v>
          </cell>
          <cell r="C3">
            <v>6.12059663000106</v>
          </cell>
          <cell r="D3">
            <v>1125999</v>
          </cell>
          <cell r="E3">
            <v>-13.53852722041475</v>
          </cell>
        </row>
        <row r="7">
          <cell r="D7">
            <v>8577</v>
          </cell>
          <cell r="E7">
            <v>-23.45381526104417</v>
          </cell>
        </row>
        <row r="8">
          <cell r="D8">
            <v>107559</v>
          </cell>
          <cell r="E8">
            <v>-19.56160818451046</v>
          </cell>
        </row>
        <row r="9">
          <cell r="D9">
            <v>22942</v>
          </cell>
          <cell r="E9">
            <v>-13.735664598608764</v>
          </cell>
        </row>
        <row r="11">
          <cell r="D11">
            <v>86659</v>
          </cell>
          <cell r="E11">
            <v>-2.4341090507875407</v>
          </cell>
        </row>
        <row r="12">
          <cell r="D12">
            <v>22391</v>
          </cell>
          <cell r="E12">
            <v>-53.142199434969136</v>
          </cell>
        </row>
        <row r="13">
          <cell r="D13">
            <v>20669</v>
          </cell>
          <cell r="E13">
            <v>-0.3567468543605088</v>
          </cell>
        </row>
        <row r="15">
          <cell r="D15">
            <v>92578</v>
          </cell>
          <cell r="E15">
            <v>6.475134563187197</v>
          </cell>
        </row>
        <row r="16">
          <cell r="D16">
            <v>69854</v>
          </cell>
          <cell r="E16">
            <v>-10.0329709958271</v>
          </cell>
        </row>
        <row r="17">
          <cell r="D17">
            <v>84049</v>
          </cell>
          <cell r="E17">
            <v>8.254765584750132</v>
          </cell>
        </row>
        <row r="18">
          <cell r="D18">
            <v>45691</v>
          </cell>
          <cell r="E18">
            <v>-14.378607300802031</v>
          </cell>
        </row>
        <row r="19">
          <cell r="D19">
            <v>45506</v>
          </cell>
          <cell r="E19">
            <v>-9.844477464091142</v>
          </cell>
        </row>
        <row r="20">
          <cell r="D20">
            <v>54047</v>
          </cell>
          <cell r="E20">
            <v>10.457796852646624</v>
          </cell>
        </row>
      </sheetData>
      <sheetData sheetId="2">
        <row r="6">
          <cell r="B6">
            <v>283191</v>
          </cell>
          <cell r="C6">
            <v>2587391</v>
          </cell>
          <cell r="E6">
            <v>6.120596630001054</v>
          </cell>
        </row>
        <row r="7">
          <cell r="B7">
            <v>209404</v>
          </cell>
          <cell r="C7">
            <v>2149283</v>
          </cell>
          <cell r="E7">
            <v>25.868445263805782</v>
          </cell>
        </row>
        <row r="8">
          <cell r="B8">
            <v>73787</v>
          </cell>
          <cell r="C8">
            <v>438108</v>
          </cell>
          <cell r="E8">
            <v>-40.03432804360264</v>
          </cell>
        </row>
        <row r="9">
          <cell r="B9">
            <v>143956</v>
          </cell>
          <cell r="C9">
            <v>1125999</v>
          </cell>
          <cell r="E9">
            <v>-13.538527220414753</v>
          </cell>
        </row>
        <row r="10">
          <cell r="B10">
            <v>71344</v>
          </cell>
          <cell r="C10">
            <v>700048</v>
          </cell>
          <cell r="E10">
            <v>20.34850537405189</v>
          </cell>
        </row>
        <row r="11">
          <cell r="B11">
            <v>123346</v>
          </cell>
          <cell r="C11">
            <v>1311064</v>
          </cell>
          <cell r="E11">
            <v>28.46553401720825</v>
          </cell>
        </row>
        <row r="12">
          <cell r="B12">
            <v>549691</v>
          </cell>
          <cell r="C12">
            <v>4014304</v>
          </cell>
          <cell r="E12">
            <v>11.914476382230085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8年9月"/>
    </sheetNames>
    <sheetDataSet>
      <sheetData sheetId="0">
        <row r="5">
          <cell r="D5">
            <v>1306055</v>
          </cell>
          <cell r="F5">
            <v>24.45</v>
          </cell>
        </row>
        <row r="6">
          <cell r="D6">
            <v>929858</v>
          </cell>
          <cell r="F6">
            <v>10.86</v>
          </cell>
        </row>
        <row r="7">
          <cell r="D7">
            <v>205689</v>
          </cell>
          <cell r="F7">
            <v>93.9</v>
          </cell>
        </row>
        <row r="8">
          <cell r="D8">
            <v>4103043</v>
          </cell>
          <cell r="F8">
            <v>13.91</v>
          </cell>
        </row>
        <row r="9">
          <cell r="D9">
            <v>3668529</v>
          </cell>
          <cell r="F9">
            <v>8.76</v>
          </cell>
        </row>
        <row r="10">
          <cell r="D10">
            <v>2407154</v>
          </cell>
          <cell r="F10">
            <v>39.87</v>
          </cell>
        </row>
        <row r="11">
          <cell r="D11">
            <v>2017051</v>
          </cell>
          <cell r="F11">
            <v>30.17</v>
          </cell>
        </row>
        <row r="12">
          <cell r="D12">
            <v>19964025</v>
          </cell>
          <cell r="F12">
            <v>29.76</v>
          </cell>
        </row>
        <row r="13">
          <cell r="D13">
            <v>15746565</v>
          </cell>
          <cell r="F13">
            <v>32.39</v>
          </cell>
        </row>
        <row r="14">
          <cell r="D14">
            <v>6036870</v>
          </cell>
          <cell r="F14">
            <v>75.08</v>
          </cell>
        </row>
        <row r="15">
          <cell r="D15">
            <v>5058796</v>
          </cell>
          <cell r="F15">
            <v>80.94</v>
          </cell>
        </row>
        <row r="16">
          <cell r="D16">
            <v>892498</v>
          </cell>
          <cell r="F16">
            <v>-41.07</v>
          </cell>
        </row>
        <row r="17">
          <cell r="D17">
            <v>740779</v>
          </cell>
          <cell r="F17">
            <v>-39.88</v>
          </cell>
        </row>
        <row r="22">
          <cell r="D22">
            <v>1160597</v>
          </cell>
          <cell r="F22">
            <v>-40.29</v>
          </cell>
        </row>
        <row r="23">
          <cell r="D23">
            <v>603817</v>
          </cell>
          <cell r="F23">
            <v>-49.83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81014121917668"/>
    </sheetNames>
    <sheetDataSet>
      <sheetData sheetId="0">
        <row r="7">
          <cell r="G7">
            <v>1603925.7106</v>
          </cell>
          <cell r="H7">
            <v>47.8274</v>
          </cell>
          <cell r="M7">
            <v>842898.077</v>
          </cell>
          <cell r="N7">
            <v>3.043</v>
          </cell>
          <cell r="S7">
            <v>761027.6336</v>
          </cell>
          <cell r="T7">
            <v>185.0366</v>
          </cell>
        </row>
        <row r="8">
          <cell r="G8">
            <v>1502253.8854</v>
          </cell>
          <cell r="H8">
            <v>47.8808</v>
          </cell>
        </row>
        <row r="9">
          <cell r="G9">
            <v>4293.2231</v>
          </cell>
          <cell r="H9">
            <v>73.1167</v>
          </cell>
        </row>
        <row r="10">
          <cell r="G10">
            <v>6824.6968</v>
          </cell>
          <cell r="H10">
            <v>-80.0722</v>
          </cell>
        </row>
        <row r="11">
          <cell r="G11">
            <v>38617.5268</v>
          </cell>
          <cell r="H11">
            <v>234238.1846</v>
          </cell>
        </row>
        <row r="12">
          <cell r="G12">
            <v>51452.3562</v>
          </cell>
          <cell r="H12">
            <v>58.8668</v>
          </cell>
        </row>
        <row r="14">
          <cell r="G14">
            <v>9.0223</v>
          </cell>
          <cell r="H14">
            <v>-34.6466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02oyyp_20181014121549685"/>
    </sheetNames>
    <sheetDataSet>
      <sheetData sheetId="0">
        <row r="8">
          <cell r="G8">
            <v>1540086.299</v>
          </cell>
          <cell r="H8">
            <v>44.85</v>
          </cell>
        </row>
        <row r="9">
          <cell r="G9">
            <v>2588.0244</v>
          </cell>
          <cell r="H9">
            <v>21.8334</v>
          </cell>
        </row>
        <row r="10">
          <cell r="G10">
            <v>49524.5326</v>
          </cell>
          <cell r="H10">
            <v>491.559</v>
          </cell>
        </row>
        <row r="11">
          <cell r="G11">
            <v>8967.0472</v>
          </cell>
          <cell r="H11">
            <v>-20.467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22823803</v>
          </cell>
          <cell r="D6">
            <v>7.883</v>
          </cell>
          <cell r="F6">
            <v>2006814</v>
          </cell>
          <cell r="G6">
            <v>3.08</v>
          </cell>
          <cell r="H6">
            <v>10704916</v>
          </cell>
          <cell r="I6">
            <v>7.43</v>
          </cell>
          <cell r="J6">
            <v>10112073</v>
          </cell>
          <cell r="K6">
            <v>9.52</v>
          </cell>
        </row>
        <row r="7">
          <cell r="B7">
            <v>3879410</v>
          </cell>
          <cell r="D7">
            <v>7.902</v>
          </cell>
          <cell r="F7">
            <v>31205</v>
          </cell>
          <cell r="G7">
            <v>3.6</v>
          </cell>
          <cell r="H7">
            <v>558542</v>
          </cell>
          <cell r="I7">
            <v>2.3</v>
          </cell>
          <cell r="J7">
            <v>3289663</v>
          </cell>
          <cell r="K7">
            <v>8.9</v>
          </cell>
        </row>
        <row r="8">
          <cell r="B8">
            <v>2252003</v>
          </cell>
          <cell r="D8">
            <v>6.436</v>
          </cell>
          <cell r="F8">
            <v>53522</v>
          </cell>
          <cell r="G8">
            <v>3.16</v>
          </cell>
          <cell r="H8">
            <v>1761908</v>
          </cell>
          <cell r="I8">
            <v>8.39</v>
          </cell>
          <cell r="J8">
            <v>436573</v>
          </cell>
          <cell r="K8">
            <v>-1.11</v>
          </cell>
        </row>
        <row r="9">
          <cell r="B9">
            <v>985883</v>
          </cell>
          <cell r="D9">
            <v>7.3</v>
          </cell>
          <cell r="F9">
            <v>161360</v>
          </cell>
          <cell r="G9">
            <v>3.186</v>
          </cell>
          <cell r="H9">
            <v>401255</v>
          </cell>
          <cell r="I9">
            <v>7.282</v>
          </cell>
          <cell r="J9">
            <v>424550</v>
          </cell>
          <cell r="K9">
            <v>9.289</v>
          </cell>
        </row>
        <row r="10">
          <cell r="B10">
            <v>2268004</v>
          </cell>
          <cell r="D10">
            <v>8.213</v>
          </cell>
          <cell r="F10">
            <v>292320</v>
          </cell>
          <cell r="G10">
            <v>3</v>
          </cell>
          <cell r="H10">
            <v>1108685</v>
          </cell>
          <cell r="I10">
            <v>8.1</v>
          </cell>
          <cell r="J10">
            <v>866999</v>
          </cell>
          <cell r="K10">
            <v>10.4</v>
          </cell>
        </row>
        <row r="11">
          <cell r="B11">
            <v>2295105</v>
          </cell>
          <cell r="D11">
            <v>7.39</v>
          </cell>
          <cell r="F11">
            <v>394932</v>
          </cell>
          <cell r="G11">
            <v>3.1</v>
          </cell>
          <cell r="H11">
            <v>1091473</v>
          </cell>
          <cell r="I11">
            <v>7.3</v>
          </cell>
          <cell r="J11">
            <v>808700</v>
          </cell>
          <cell r="K11">
            <v>9.8</v>
          </cell>
        </row>
        <row r="12">
          <cell r="B12">
            <v>2209690</v>
          </cell>
          <cell r="D12">
            <v>3.063</v>
          </cell>
          <cell r="F12">
            <v>311708</v>
          </cell>
          <cell r="G12">
            <v>3.2</v>
          </cell>
          <cell r="H12">
            <v>961287</v>
          </cell>
          <cell r="I12">
            <v>-2</v>
          </cell>
          <cell r="J12">
            <v>936695</v>
          </cell>
          <cell r="K12">
            <v>9.3</v>
          </cell>
        </row>
        <row r="13">
          <cell r="B13">
            <v>1940086</v>
          </cell>
          <cell r="D13">
            <v>8.887</v>
          </cell>
          <cell r="F13">
            <v>261495</v>
          </cell>
          <cell r="G13">
            <v>3.1</v>
          </cell>
          <cell r="H13">
            <v>863483</v>
          </cell>
          <cell r="I13">
            <v>8.3</v>
          </cell>
          <cell r="J13">
            <v>815108</v>
          </cell>
          <cell r="K13">
            <v>11.8</v>
          </cell>
        </row>
        <row r="14">
          <cell r="B14">
            <v>2449642</v>
          </cell>
          <cell r="D14">
            <v>7.703</v>
          </cell>
          <cell r="F14">
            <v>231292</v>
          </cell>
          <cell r="G14">
            <v>3.2</v>
          </cell>
          <cell r="H14">
            <v>1337921</v>
          </cell>
          <cell r="I14">
            <v>6.5</v>
          </cell>
          <cell r="J14">
            <v>880429</v>
          </cell>
          <cell r="K14">
            <v>11.2</v>
          </cell>
        </row>
        <row r="15">
          <cell r="B15">
            <v>1698862</v>
          </cell>
          <cell r="D15">
            <v>7.3</v>
          </cell>
          <cell r="F15">
            <v>174980</v>
          </cell>
          <cell r="G15">
            <v>2.6</v>
          </cell>
          <cell r="H15">
            <v>908947</v>
          </cell>
          <cell r="I15">
            <v>6.8</v>
          </cell>
          <cell r="J15">
            <v>614935</v>
          </cell>
          <cell r="K15">
            <v>9.7</v>
          </cell>
        </row>
        <row r="16">
          <cell r="B16">
            <v>1598547</v>
          </cell>
          <cell r="D16">
            <v>7.5</v>
          </cell>
          <cell r="F16">
            <v>30237</v>
          </cell>
          <cell r="G16">
            <v>3.2</v>
          </cell>
          <cell r="H16">
            <v>1105672</v>
          </cell>
          <cell r="I16">
            <v>6.9</v>
          </cell>
          <cell r="J16">
            <v>462638</v>
          </cell>
          <cell r="K16">
            <v>9.5</v>
          </cell>
        </row>
        <row r="17">
          <cell r="B17">
            <v>576842</v>
          </cell>
          <cell r="D17">
            <v>8.206</v>
          </cell>
          <cell r="F17">
            <v>3534</v>
          </cell>
          <cell r="G17">
            <v>3.2</v>
          </cell>
          <cell r="H17">
            <v>46410</v>
          </cell>
          <cell r="I17">
            <v>1.1</v>
          </cell>
          <cell r="J17">
            <v>526898</v>
          </cell>
          <cell r="K17">
            <v>8.9</v>
          </cell>
        </row>
        <row r="18">
          <cell r="B18">
            <v>520055</v>
          </cell>
          <cell r="D18">
            <v>7.5</v>
          </cell>
          <cell r="F18">
            <v>60230</v>
          </cell>
          <cell r="G18">
            <v>3.3</v>
          </cell>
          <cell r="H18">
            <v>329979</v>
          </cell>
          <cell r="I18">
            <v>7.7</v>
          </cell>
          <cell r="J18">
            <v>129846</v>
          </cell>
          <cell r="K18">
            <v>8.7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">
          <cell r="M33">
            <v>2125081.664318</v>
          </cell>
          <cell r="P33">
            <v>3.187921578493169</v>
          </cell>
        </row>
        <row r="34">
          <cell r="M34">
            <v>971799.2554799999</v>
          </cell>
          <cell r="P34">
            <v>1.9212863032087801</v>
          </cell>
        </row>
        <row r="35">
          <cell r="M35">
            <v>85243.67775</v>
          </cell>
          <cell r="P35">
            <v>1.298897239504826</v>
          </cell>
        </row>
        <row r="36">
          <cell r="M36">
            <v>544792.347288</v>
          </cell>
          <cell r="P36">
            <v>3.7820307214096793</v>
          </cell>
        </row>
        <row r="37">
          <cell r="M37">
            <v>404979.3278</v>
          </cell>
          <cell r="P37">
            <v>5.125248819171113</v>
          </cell>
        </row>
        <row r="38">
          <cell r="M38">
            <v>118267.05600000001</v>
          </cell>
          <cell r="P38">
            <v>5.599809706673997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>
            <v>23549.756128041</v>
          </cell>
          <cell r="G5">
            <v>7.949</v>
          </cell>
          <cell r="H5">
            <v>11984.7950006786</v>
          </cell>
          <cell r="J5">
            <v>8.949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1">
        <row r="7">
          <cell r="B7">
            <v>1123220.0756</v>
          </cell>
          <cell r="D7">
            <v>10.013496268758033</v>
          </cell>
          <cell r="E7">
            <v>622280.6028</v>
          </cell>
          <cell r="G7">
            <v>7.674848582927268</v>
          </cell>
        </row>
        <row r="8">
          <cell r="B8">
            <v>61120.6592</v>
          </cell>
          <cell r="D8">
            <v>31.962322917734948</v>
          </cell>
          <cell r="E8">
            <v>61120.6592</v>
          </cell>
          <cell r="G8">
            <v>31.962322917734948</v>
          </cell>
        </row>
        <row r="9">
          <cell r="B9">
            <v>518427.4362</v>
          </cell>
          <cell r="D9">
            <v>5.926018602503381</v>
          </cell>
          <cell r="E9">
            <v>335828.603</v>
          </cell>
          <cell r="G9">
            <v>3.2112235764626726</v>
          </cell>
        </row>
        <row r="10">
          <cell r="B10">
            <v>26175.964</v>
          </cell>
          <cell r="D10">
            <v>14.272195582998998</v>
          </cell>
          <cell r="E10">
            <v>14273.0141</v>
          </cell>
          <cell r="G10">
            <v>11.00363142425785</v>
          </cell>
        </row>
        <row r="11">
          <cell r="B11">
            <v>22366.4999</v>
          </cell>
          <cell r="D11">
            <v>7.2704816826653085</v>
          </cell>
          <cell r="E11">
            <v>5094.3387</v>
          </cell>
          <cell r="G11">
            <v>-10.965738349582313</v>
          </cell>
        </row>
        <row r="12">
          <cell r="B12">
            <v>82124.399</v>
          </cell>
          <cell r="D12">
            <v>12.299796576779611</v>
          </cell>
          <cell r="E12">
            <v>44431.6687</v>
          </cell>
          <cell r="G12">
            <v>11.763644721732858</v>
          </cell>
        </row>
        <row r="13">
          <cell r="B13">
            <v>56630.798</v>
          </cell>
          <cell r="D13">
            <v>11.312443867908847</v>
          </cell>
          <cell r="E13">
            <v>16370.9606</v>
          </cell>
          <cell r="G13">
            <v>4.101336074647562</v>
          </cell>
        </row>
        <row r="14">
          <cell r="B14">
            <v>75450.244</v>
          </cell>
          <cell r="D14">
            <v>6.290704638585602</v>
          </cell>
          <cell r="E14">
            <v>21811.7887</v>
          </cell>
          <cell r="G14">
            <v>-5.845083099037316</v>
          </cell>
        </row>
        <row r="15">
          <cell r="B15">
            <v>107917.1968</v>
          </cell>
          <cell r="D15">
            <v>13.648813306860935</v>
          </cell>
          <cell r="E15">
            <v>42609.2106</v>
          </cell>
          <cell r="G15">
            <v>9.024844686740911</v>
          </cell>
        </row>
        <row r="16">
          <cell r="B16">
            <v>80725.72</v>
          </cell>
          <cell r="D16">
            <v>14.520630315643638</v>
          </cell>
          <cell r="E16">
            <v>28994.8905</v>
          </cell>
          <cell r="G16">
            <v>15.929598661568845</v>
          </cell>
        </row>
        <row r="17">
          <cell r="B17">
            <v>80180.4425</v>
          </cell>
          <cell r="D17">
            <v>15.758308236744343</v>
          </cell>
          <cell r="E17">
            <v>47850.9537</v>
          </cell>
          <cell r="G17">
            <v>17.670516211003743</v>
          </cell>
        </row>
        <row r="18">
          <cell r="B18">
            <v>12100.716</v>
          </cell>
          <cell r="D18">
            <v>2.690667252110284</v>
          </cell>
          <cell r="E18">
            <v>3894.515</v>
          </cell>
          <cell r="G18">
            <v>-8.237578297584017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27308706.220894</v>
          </cell>
          <cell r="D6">
            <v>26001664.502949003</v>
          </cell>
          <cell r="F6">
            <v>4.0553162795397</v>
          </cell>
        </row>
        <row r="7">
          <cell r="C7">
            <v>15393139.75848</v>
          </cell>
          <cell r="D7">
            <v>14409207.269038</v>
          </cell>
          <cell r="F7">
            <v>7.742159164978557</v>
          </cell>
        </row>
        <row r="8">
          <cell r="C8">
            <v>6086144.682179</v>
          </cell>
          <cell r="D8">
            <v>6612433.098492</v>
          </cell>
          <cell r="F8">
            <v>-11.845128092189295</v>
          </cell>
        </row>
        <row r="9">
          <cell r="C9">
            <v>5799642.150978</v>
          </cell>
          <cell r="D9">
            <v>4934256.184022</v>
          </cell>
          <cell r="F9">
            <v>15.588713537465114</v>
          </cell>
        </row>
        <row r="10">
          <cell r="C10">
            <v>22819.816858</v>
          </cell>
          <cell r="D10">
            <v>37877.670792</v>
          </cell>
          <cell r="F10">
            <v>-19.21427010913799</v>
          </cell>
        </row>
        <row r="11">
          <cell r="C11">
            <v>15986423.862612</v>
          </cell>
          <cell r="D11">
            <v>13182636.928703</v>
          </cell>
          <cell r="F11">
            <v>24.494973187673907</v>
          </cell>
        </row>
        <row r="12">
          <cell r="C12">
            <v>3761842.794897</v>
          </cell>
          <cell r="D12">
            <v>3540748.6268869997</v>
          </cell>
          <cell r="F12">
            <v>6.895449463056158</v>
          </cell>
        </row>
        <row r="13">
          <cell r="C13">
            <v>12113638.739757001</v>
          </cell>
          <cell r="D13">
            <v>9518766.998441001</v>
          </cell>
          <cell r="F13">
            <v>30.763255123424614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2">
          <cell r="G22">
            <v>7.2</v>
          </cell>
        </row>
        <row r="25">
          <cell r="G25">
            <v>12.4</v>
          </cell>
        </row>
        <row r="26">
          <cell r="G26">
            <v>8.4</v>
          </cell>
        </row>
        <row r="27">
          <cell r="G27">
            <v>-6.4</v>
          </cell>
        </row>
        <row r="28">
          <cell r="G28">
            <v>-8.2</v>
          </cell>
        </row>
        <row r="29">
          <cell r="G29">
            <v>10.3</v>
          </cell>
        </row>
        <row r="30">
          <cell r="G30">
            <v>5.3</v>
          </cell>
        </row>
        <row r="31">
          <cell r="G31">
            <v>11.7</v>
          </cell>
        </row>
        <row r="32">
          <cell r="G32">
            <v>6</v>
          </cell>
        </row>
        <row r="33">
          <cell r="G33">
            <v>12.2</v>
          </cell>
        </row>
        <row r="34">
          <cell r="G34">
            <v>5.8</v>
          </cell>
        </row>
        <row r="35">
          <cell r="G35">
            <v>5.1</v>
          </cell>
        </row>
        <row r="36">
          <cell r="G36">
            <v>12.7</v>
          </cell>
        </row>
        <row r="40">
          <cell r="G40">
            <v>7.6</v>
          </cell>
        </row>
        <row r="41">
          <cell r="G41">
            <v>11.7</v>
          </cell>
        </row>
        <row r="42">
          <cell r="G42">
            <v>-5.3</v>
          </cell>
        </row>
        <row r="43">
          <cell r="G43">
            <v>16.7</v>
          </cell>
        </row>
        <row r="44">
          <cell r="G44">
            <v>7</v>
          </cell>
        </row>
        <row r="45">
          <cell r="G45">
            <v>3.4</v>
          </cell>
        </row>
        <row r="46">
          <cell r="G46">
            <v>7.5</v>
          </cell>
        </row>
        <row r="47">
          <cell r="G47">
            <v>3.5</v>
          </cell>
        </row>
        <row r="48">
          <cell r="G48">
            <v>10.8</v>
          </cell>
        </row>
        <row r="49">
          <cell r="G49">
            <v>11.6</v>
          </cell>
        </row>
        <row r="50">
          <cell r="G50">
            <v>8.9</v>
          </cell>
        </row>
        <row r="58">
          <cell r="G58">
            <v>8.8</v>
          </cell>
        </row>
        <row r="59">
          <cell r="G59">
            <v>6.8</v>
          </cell>
        </row>
        <row r="60">
          <cell r="G60">
            <v>10.2</v>
          </cell>
        </row>
        <row r="61">
          <cell r="G61">
            <v>7.5</v>
          </cell>
        </row>
        <row r="62">
          <cell r="G62">
            <v>8.5</v>
          </cell>
        </row>
        <row r="63">
          <cell r="G63">
            <v>10.1</v>
          </cell>
        </row>
        <row r="64">
          <cell r="G64">
            <v>5.5</v>
          </cell>
        </row>
        <row r="65">
          <cell r="G65">
            <v>9.8</v>
          </cell>
        </row>
        <row r="66">
          <cell r="G66">
            <v>8</v>
          </cell>
        </row>
        <row r="67">
          <cell r="G67">
            <v>8.6</v>
          </cell>
        </row>
        <row r="68">
          <cell r="G68">
            <v>9.1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3147306.510620998</v>
          </cell>
        </row>
        <row r="7">
          <cell r="B7">
            <v>197097.9694607308</v>
          </cell>
        </row>
        <row r="8">
          <cell r="B8">
            <v>222049.96437048062</v>
          </cell>
        </row>
        <row r="9">
          <cell r="B9">
            <v>791412.3259507467</v>
          </cell>
        </row>
        <row r="10">
          <cell r="B10">
            <v>802978.3470413772</v>
          </cell>
        </row>
        <row r="11">
          <cell r="B11">
            <v>722786.6795331433</v>
          </cell>
        </row>
        <row r="12">
          <cell r="B12">
            <v>811815.8759131451</v>
          </cell>
        </row>
        <row r="13">
          <cell r="B13">
            <v>681913.2818492951</v>
          </cell>
        </row>
        <row r="14">
          <cell r="B14">
            <v>555897.5942881955</v>
          </cell>
        </row>
        <row r="15">
          <cell r="B15">
            <v>869937.6122800951</v>
          </cell>
        </row>
        <row r="16">
          <cell r="B16">
            <v>169662.9064649053</v>
          </cell>
        </row>
        <row r="17">
          <cell r="B17">
            <v>76779.82770531152</v>
          </cell>
        </row>
        <row r="21">
          <cell r="B21">
            <v>9239417.370344749</v>
          </cell>
          <cell r="D21">
            <v>9.167789094974125</v>
          </cell>
        </row>
        <row r="23">
          <cell r="B23">
            <v>7964301.227325851</v>
          </cell>
          <cell r="D23">
            <v>8.97500121200001</v>
          </cell>
        </row>
        <row r="24">
          <cell r="B24">
            <v>1275116.1430188976</v>
          </cell>
          <cell r="D24">
            <v>10.38753912414822</v>
          </cell>
        </row>
        <row r="26">
          <cell r="B26">
            <v>7899784.716936991</v>
          </cell>
          <cell r="D26">
            <v>9.051410000000004</v>
          </cell>
        </row>
        <row r="27">
          <cell r="B27">
            <v>1339632.653407758</v>
          </cell>
          <cell r="D27">
            <v>9.859157431087255</v>
          </cell>
        </row>
        <row r="31">
          <cell r="B31">
            <v>2115536.7</v>
          </cell>
          <cell r="C31">
            <v>6.4</v>
          </cell>
        </row>
        <row r="33">
          <cell r="B33">
            <v>261979.8</v>
          </cell>
          <cell r="C33">
            <v>8</v>
          </cell>
        </row>
        <row r="34">
          <cell r="B34">
            <v>15417.5</v>
          </cell>
          <cell r="C34">
            <v>16.6</v>
          </cell>
        </row>
        <row r="35">
          <cell r="B35">
            <v>39513.8</v>
          </cell>
          <cell r="C35">
            <v>7.7</v>
          </cell>
        </row>
        <row r="36">
          <cell r="B36">
            <v>213304.2</v>
          </cell>
          <cell r="C36">
            <v>1.5</v>
          </cell>
        </row>
        <row r="37">
          <cell r="B37">
            <v>8697.9</v>
          </cell>
          <cell r="C37">
            <v>10.9</v>
          </cell>
        </row>
        <row r="38">
          <cell r="B38">
            <v>39561.2</v>
          </cell>
          <cell r="C38">
            <v>12.4</v>
          </cell>
        </row>
        <row r="39">
          <cell r="B39">
            <v>94614.1</v>
          </cell>
          <cell r="C39">
            <v>16.9</v>
          </cell>
        </row>
        <row r="40">
          <cell r="B40">
            <v>28519.9</v>
          </cell>
          <cell r="C40">
            <v>-13.6</v>
          </cell>
        </row>
        <row r="41">
          <cell r="B41">
            <v>4819.2</v>
          </cell>
          <cell r="C41">
            <v>2.3</v>
          </cell>
        </row>
        <row r="42">
          <cell r="B42">
            <v>378.4</v>
          </cell>
          <cell r="C42">
            <v>35.8</v>
          </cell>
        </row>
        <row r="43">
          <cell r="B43">
            <v>446.9</v>
          </cell>
          <cell r="C43">
            <v>56.8</v>
          </cell>
        </row>
        <row r="44">
          <cell r="B44">
            <v>113321.8</v>
          </cell>
          <cell r="C44">
            <v>4</v>
          </cell>
        </row>
        <row r="45">
          <cell r="B45">
            <v>82016.7</v>
          </cell>
          <cell r="C45">
            <v>7.7</v>
          </cell>
        </row>
        <row r="46">
          <cell r="B46">
            <v>24571.9</v>
          </cell>
          <cell r="C46">
            <v>20.8</v>
          </cell>
        </row>
        <row r="47">
          <cell r="B47">
            <v>1380.1</v>
          </cell>
          <cell r="C47">
            <v>5.3</v>
          </cell>
        </row>
        <row r="48">
          <cell r="B48">
            <v>37105.8</v>
          </cell>
          <cell r="C48">
            <v>2.9</v>
          </cell>
        </row>
        <row r="49">
          <cell r="B49">
            <v>17616.6</v>
          </cell>
          <cell r="C49">
            <v>12.5</v>
          </cell>
        </row>
        <row r="50">
          <cell r="B50">
            <v>473761.2</v>
          </cell>
          <cell r="C50">
            <v>12.8</v>
          </cell>
        </row>
        <row r="51">
          <cell r="B51">
            <v>53655.8</v>
          </cell>
          <cell r="C51">
            <v>7.6</v>
          </cell>
        </row>
        <row r="52">
          <cell r="B52">
            <v>42548.2</v>
          </cell>
          <cell r="C52">
            <v>14.4</v>
          </cell>
        </row>
        <row r="53">
          <cell r="B53">
            <v>493825.5</v>
          </cell>
          <cell r="C53">
            <v>0.7</v>
          </cell>
        </row>
        <row r="54">
          <cell r="B54">
            <v>23358.9</v>
          </cell>
          <cell r="C54">
            <v>14.7</v>
          </cell>
        </row>
        <row r="55">
          <cell r="B55">
            <v>45121.3</v>
          </cell>
          <cell r="C55">
            <v>-2.6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100.85620236</v>
          </cell>
          <cell r="D11">
            <v>102.73382733</v>
          </cell>
          <cell r="E11">
            <v>101.47728953</v>
          </cell>
        </row>
        <row r="12">
          <cell r="C12">
            <v>101.07256003</v>
          </cell>
          <cell r="D12">
            <v>102.85093234</v>
          </cell>
          <cell r="E12">
            <v>101.32848709</v>
          </cell>
        </row>
        <row r="19">
          <cell r="C19">
            <v>100.00139834</v>
          </cell>
          <cell r="D19">
            <v>100.94618304</v>
          </cell>
          <cell r="E19">
            <v>100.61952378</v>
          </cell>
        </row>
        <row r="20">
          <cell r="C20">
            <v>102.12560304</v>
          </cell>
          <cell r="D20">
            <v>105.18409648</v>
          </cell>
          <cell r="E20">
            <v>102.56637924</v>
          </cell>
        </row>
        <row r="21">
          <cell r="C21">
            <v>100.01745092</v>
          </cell>
          <cell r="D21">
            <v>100.68726172</v>
          </cell>
          <cell r="E21">
            <v>100.46333939</v>
          </cell>
        </row>
        <row r="22">
          <cell r="C22">
            <v>100.32059154</v>
          </cell>
          <cell r="D22">
            <v>103.93131583</v>
          </cell>
          <cell r="E22">
            <v>102.59526307</v>
          </cell>
        </row>
        <row r="23">
          <cell r="C23">
            <v>100.56130438</v>
          </cell>
          <cell r="D23">
            <v>101.15749282</v>
          </cell>
          <cell r="E23">
            <v>100.26234011</v>
          </cell>
        </row>
        <row r="24">
          <cell r="C24">
            <v>100</v>
          </cell>
          <cell r="D24">
            <v>101.37309346</v>
          </cell>
          <cell r="E24">
            <v>101.73713159</v>
          </cell>
        </row>
        <row r="25">
          <cell r="C25">
            <v>99.71219797</v>
          </cell>
          <cell r="D25">
            <v>98.67376769</v>
          </cell>
          <cell r="E25">
            <v>99.22675104</v>
          </cell>
        </row>
        <row r="26">
          <cell r="C26">
            <v>100.60175052</v>
          </cell>
          <cell r="D26">
            <v>103.12348582</v>
          </cell>
          <cell r="E26">
            <v>101.93978056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H6" t="str">
            <v>—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月"/>
      <sheetName val="11月"/>
      <sheetName val="10月"/>
      <sheetName val="9月"/>
      <sheetName val="8月"/>
      <sheetName val="7月"/>
      <sheetName val="6月"/>
      <sheetName val="5月"/>
      <sheetName val="4月"/>
      <sheetName val="3月"/>
      <sheetName val="2月"/>
      <sheetName val="1月"/>
    </sheetNames>
    <sheetDataSet>
      <sheetData sheetId="3">
        <row r="4">
          <cell r="E4">
            <v>6511.3279999999995</v>
          </cell>
          <cell r="M4">
            <v>-9.259977206741667</v>
          </cell>
        </row>
        <row r="5">
          <cell r="E5">
            <v>6505.83</v>
          </cell>
          <cell r="M5">
            <v>-9.307956741023276</v>
          </cell>
        </row>
        <row r="6">
          <cell r="E6">
            <v>5.498</v>
          </cell>
          <cell r="M6">
            <v>142.63018534863195</v>
          </cell>
        </row>
        <row r="7">
          <cell r="E7">
            <v>342356.63</v>
          </cell>
          <cell r="M7">
            <v>-9.889396446880866</v>
          </cell>
        </row>
        <row r="8">
          <cell r="E8">
            <v>342263.21</v>
          </cell>
          <cell r="M8">
            <v>-9.903985177915189</v>
          </cell>
        </row>
        <row r="9">
          <cell r="E9">
            <v>93.42</v>
          </cell>
          <cell r="M9">
            <v>121.53399605402942</v>
          </cell>
        </row>
        <row r="10">
          <cell r="E10">
            <v>24439.1251</v>
          </cell>
          <cell r="M10">
            <v>9.725001120074666</v>
          </cell>
        </row>
        <row r="11">
          <cell r="E11">
            <v>18034.56</v>
          </cell>
          <cell r="M11">
            <v>12.372281284620684</v>
          </cell>
        </row>
        <row r="12">
          <cell r="E12">
            <v>6404.5651</v>
          </cell>
          <cell r="M12">
            <v>2.898979164779192</v>
          </cell>
        </row>
        <row r="13">
          <cell r="E13">
            <v>3235178.3512</v>
          </cell>
          <cell r="M13">
            <v>8.93777070025989</v>
          </cell>
        </row>
        <row r="14">
          <cell r="E14">
            <v>2743996.51</v>
          </cell>
          <cell r="M14">
            <v>9.70009096363897</v>
          </cell>
        </row>
        <row r="15">
          <cell r="E15">
            <v>491181.8412</v>
          </cell>
          <cell r="M15">
            <v>4.866693816757888</v>
          </cell>
        </row>
        <row r="16">
          <cell r="E16">
            <v>7705.9094</v>
          </cell>
          <cell r="M16">
            <v>-1.2915915254056216</v>
          </cell>
        </row>
        <row r="17">
          <cell r="E17">
            <v>357500</v>
          </cell>
          <cell r="M17">
            <v>10.51534153877543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020447_1"/>
    </sheetNames>
    <sheetDataSet>
      <sheetData sheetId="0">
        <row r="6">
          <cell r="E6">
            <v>11.6</v>
          </cell>
        </row>
        <row r="7">
          <cell r="E7" t="str">
            <v>  </v>
          </cell>
        </row>
        <row r="8">
          <cell r="E8">
            <v>-6.7</v>
          </cell>
        </row>
        <row r="9">
          <cell r="E9">
            <v>28.6</v>
          </cell>
        </row>
        <row r="10">
          <cell r="E10">
            <v>33.8</v>
          </cell>
        </row>
        <row r="11">
          <cell r="E11" t="str">
            <v>  </v>
          </cell>
        </row>
        <row r="12">
          <cell r="E12">
            <v>-13.7</v>
          </cell>
        </row>
        <row r="13">
          <cell r="E13">
            <v>12.1</v>
          </cell>
        </row>
        <row r="14">
          <cell r="E14" t="str">
            <v>  </v>
          </cell>
        </row>
        <row r="15">
          <cell r="E15">
            <v>-17.1</v>
          </cell>
        </row>
        <row r="16">
          <cell r="E16">
            <v>38.7</v>
          </cell>
        </row>
        <row r="17">
          <cell r="E17">
            <v>-0.1</v>
          </cell>
        </row>
        <row r="18">
          <cell r="E18" t="str">
            <v>  </v>
          </cell>
        </row>
        <row r="19">
          <cell r="E19">
            <v>19.4</v>
          </cell>
        </row>
        <row r="20">
          <cell r="E20">
            <v>34.9</v>
          </cell>
        </row>
        <row r="21">
          <cell r="E21">
            <v>70.9</v>
          </cell>
        </row>
        <row r="22">
          <cell r="E22">
            <v>39.5</v>
          </cell>
        </row>
        <row r="23">
          <cell r="E23">
            <v>84.1</v>
          </cell>
        </row>
        <row r="26">
          <cell r="E26">
            <v>31.8</v>
          </cell>
        </row>
        <row r="27">
          <cell r="E27">
            <v>-12.8</v>
          </cell>
        </row>
        <row r="28">
          <cell r="E28">
            <v>-17.1</v>
          </cell>
        </row>
        <row r="29">
          <cell r="E29">
            <v>24.4</v>
          </cell>
        </row>
        <row r="30">
          <cell r="E30" t="str">
            <v>  </v>
          </cell>
        </row>
        <row r="31">
          <cell r="E31">
            <v>35.2</v>
          </cell>
        </row>
        <row r="32">
          <cell r="E32">
            <v>-56.8</v>
          </cell>
        </row>
        <row r="33">
          <cell r="E33">
            <v>-3.9</v>
          </cell>
        </row>
        <row r="34">
          <cell r="E34">
            <v>-29.7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J6" sqref="J6"/>
    </sheetView>
  </sheetViews>
  <sheetFormatPr defaultColWidth="8.00390625" defaultRowHeight="14.25"/>
  <cols>
    <col min="1" max="1" width="20.875" style="287" bestFit="1" customWidth="1"/>
    <col min="2" max="2" width="8.00390625" style="287" customWidth="1"/>
    <col min="3" max="3" width="13.875" style="287" customWidth="1"/>
    <col min="4" max="4" width="17.625" style="287" customWidth="1"/>
    <col min="5" max="5" width="13.125" style="287" customWidth="1"/>
    <col min="6" max="7" width="8.00390625" style="124" customWidth="1"/>
    <col min="8" max="11" width="7.375" style="124" customWidth="1"/>
    <col min="12" max="16384" width="8.00390625" style="124" customWidth="1"/>
  </cols>
  <sheetData>
    <row r="1" spans="1:5" ht="35.25" customHeight="1">
      <c r="A1" s="410" t="s">
        <v>0</v>
      </c>
      <c r="B1" s="410"/>
      <c r="C1" s="410"/>
      <c r="D1" s="410"/>
      <c r="E1" s="410"/>
    </row>
    <row r="2" spans="1:5" ht="35.25" customHeight="1">
      <c r="A2" s="288"/>
      <c r="B2" s="288"/>
      <c r="C2" s="288"/>
      <c r="D2" s="288"/>
      <c r="E2" s="288"/>
    </row>
    <row r="3" spans="1:5" ht="35.25" customHeight="1">
      <c r="A3" s="289" t="s">
        <v>1</v>
      </c>
      <c r="B3" s="290" t="s">
        <v>2</v>
      </c>
      <c r="C3" s="290" t="s">
        <v>3</v>
      </c>
      <c r="D3" s="290" t="s">
        <v>4</v>
      </c>
      <c r="E3" s="291" t="s">
        <v>5</v>
      </c>
    </row>
    <row r="4" spans="1:5" ht="35.25" customHeight="1">
      <c r="A4" s="289" t="s">
        <v>6</v>
      </c>
      <c r="B4" s="290" t="s">
        <v>7</v>
      </c>
      <c r="C4" s="292" t="s">
        <v>8</v>
      </c>
      <c r="D4" s="293" t="s">
        <v>9</v>
      </c>
      <c r="E4" s="293" t="s">
        <v>9</v>
      </c>
    </row>
    <row r="5" spans="1:5" ht="35.25" customHeight="1">
      <c r="A5" s="289" t="s">
        <v>10</v>
      </c>
      <c r="B5" s="290" t="s">
        <v>7</v>
      </c>
      <c r="C5" s="294" t="s">
        <v>11</v>
      </c>
      <c r="D5" s="295">
        <v>0.075</v>
      </c>
      <c r="E5" s="295">
        <v>0.075</v>
      </c>
    </row>
    <row r="6" spans="1:5" ht="35.25" customHeight="1">
      <c r="A6" s="289" t="s">
        <v>12</v>
      </c>
      <c r="B6" s="290" t="s">
        <v>7</v>
      </c>
      <c r="C6" s="294" t="s">
        <v>11</v>
      </c>
      <c r="D6" s="295">
        <v>0.115</v>
      </c>
      <c r="E6" s="295">
        <v>0.13</v>
      </c>
    </row>
    <row r="7" spans="1:5" ht="35.25" customHeight="1">
      <c r="A7" s="289" t="s">
        <v>13</v>
      </c>
      <c r="B7" s="290" t="s">
        <v>7</v>
      </c>
      <c r="C7" s="294" t="s">
        <v>11</v>
      </c>
      <c r="D7" s="295">
        <v>0.105</v>
      </c>
      <c r="E7" s="295">
        <v>0.115</v>
      </c>
    </row>
    <row r="8" spans="1:5" ht="35.25" customHeight="1">
      <c r="A8" s="289" t="s">
        <v>14</v>
      </c>
      <c r="B8" s="290" t="s">
        <v>7</v>
      </c>
      <c r="C8" s="296" t="s">
        <v>15</v>
      </c>
      <c r="D8" s="297">
        <v>0.15</v>
      </c>
      <c r="E8" s="298" t="s">
        <v>11</v>
      </c>
    </row>
    <row r="9" spans="1:5" ht="35.25" customHeight="1">
      <c r="A9" s="289" t="s">
        <v>16</v>
      </c>
      <c r="B9" s="290" t="s">
        <v>7</v>
      </c>
      <c r="C9" s="299" t="s">
        <v>17</v>
      </c>
      <c r="D9" s="298" t="s">
        <v>18</v>
      </c>
      <c r="E9" s="298" t="s">
        <v>19</v>
      </c>
    </row>
    <row r="10" spans="1:5" ht="35.25" customHeight="1">
      <c r="A10" s="289" t="s">
        <v>20</v>
      </c>
      <c r="B10" s="290" t="s">
        <v>7</v>
      </c>
      <c r="C10" s="300" t="s">
        <v>11</v>
      </c>
      <c r="D10" s="298" t="s">
        <v>21</v>
      </c>
      <c r="E10" s="297">
        <v>0.09</v>
      </c>
    </row>
    <row r="11" spans="1:5" ht="35.25" customHeight="1">
      <c r="A11" s="289" t="s">
        <v>22</v>
      </c>
      <c r="B11" s="290" t="s">
        <v>7</v>
      </c>
      <c r="C11" s="296" t="s">
        <v>23</v>
      </c>
      <c r="D11" s="301" t="s">
        <v>24</v>
      </c>
      <c r="E11" s="301" t="s">
        <v>25</v>
      </c>
    </row>
    <row r="12" spans="1:5" ht="35.25" customHeight="1">
      <c r="A12" s="289" t="s">
        <v>26</v>
      </c>
      <c r="B12" s="290" t="s">
        <v>27</v>
      </c>
      <c r="C12" s="294" t="s">
        <v>28</v>
      </c>
      <c r="D12" s="298" t="s">
        <v>29</v>
      </c>
      <c r="E12" s="298" t="s">
        <v>30</v>
      </c>
    </row>
    <row r="13" spans="1:5" ht="35.25" customHeight="1">
      <c r="A13" s="289" t="s">
        <v>31</v>
      </c>
      <c r="B13" s="290" t="s">
        <v>7</v>
      </c>
      <c r="C13" s="302" t="s">
        <v>32</v>
      </c>
      <c r="D13" s="298" t="s">
        <v>33</v>
      </c>
      <c r="E13" s="298" t="s">
        <v>11</v>
      </c>
    </row>
    <row r="14" spans="1:5" ht="35.25" customHeight="1">
      <c r="A14" s="289" t="s">
        <v>34</v>
      </c>
      <c r="B14" s="290" t="s">
        <v>7</v>
      </c>
      <c r="C14" s="303" t="s">
        <v>35</v>
      </c>
      <c r="D14" s="304" t="s">
        <v>35</v>
      </c>
      <c r="E14" s="304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8" sqref="I8"/>
    </sheetView>
  </sheetViews>
  <sheetFormatPr defaultColWidth="8.00390625" defaultRowHeight="14.25"/>
  <cols>
    <col min="1" max="1" width="25.50390625" style="0" customWidth="1"/>
    <col min="2" max="2" width="12.75390625" style="202" customWidth="1"/>
    <col min="3" max="3" width="14.87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420" t="s">
        <v>185</v>
      </c>
      <c r="B1" s="420"/>
      <c r="C1" s="420"/>
      <c r="D1" s="420"/>
      <c r="E1" s="203"/>
      <c r="F1" s="203"/>
    </row>
    <row r="2" spans="1:6" ht="17.25">
      <c r="A2" s="126"/>
      <c r="B2" s="106"/>
      <c r="C2" s="126"/>
      <c r="D2" s="204"/>
      <c r="E2" s="205"/>
      <c r="F2" s="205"/>
    </row>
    <row r="3" spans="1:4" ht="36.75" customHeight="1">
      <c r="A3" s="128" t="s">
        <v>186</v>
      </c>
      <c r="B3" s="128" t="s">
        <v>137</v>
      </c>
      <c r="C3" s="206" t="s">
        <v>187</v>
      </c>
      <c r="D3" s="207" t="s">
        <v>122</v>
      </c>
    </row>
    <row r="4" spans="1:4" s="1" customFormat="1" ht="28.5" customHeight="1">
      <c r="A4" s="208" t="s">
        <v>188</v>
      </c>
      <c r="B4" s="209" t="s">
        <v>41</v>
      </c>
      <c r="C4" s="210">
        <f>'[10]1、X40034_2018年9月'!D5/10000</f>
        <v>130.6055</v>
      </c>
      <c r="D4" s="211">
        <f>'[10]1、X40034_2018年9月'!F5</f>
        <v>24.45</v>
      </c>
    </row>
    <row r="5" spans="1:7" ht="28.5" customHeight="1">
      <c r="A5" s="212" t="s">
        <v>189</v>
      </c>
      <c r="B5" s="213" t="s">
        <v>41</v>
      </c>
      <c r="C5" s="210">
        <f>'[10]1、X40034_2018年9月'!D6/10000</f>
        <v>92.9858</v>
      </c>
      <c r="D5" s="211">
        <f>'[10]1、X40034_2018年9月'!F6</f>
        <v>10.86</v>
      </c>
      <c r="F5" s="1"/>
      <c r="G5" s="1"/>
    </row>
    <row r="6" spans="1:7" ht="28.5" customHeight="1">
      <c r="A6" s="212" t="s">
        <v>190</v>
      </c>
      <c r="B6" s="214" t="s">
        <v>41</v>
      </c>
      <c r="C6" s="210">
        <f>'[10]1、X40034_2018年9月'!D7/10000</f>
        <v>20.5689</v>
      </c>
      <c r="D6" s="211">
        <f>'[10]1、X40034_2018年9月'!F7</f>
        <v>93.9</v>
      </c>
      <c r="F6" s="1"/>
      <c r="G6" s="1"/>
    </row>
    <row r="7" spans="1:4" s="1" customFormat="1" ht="28.5" customHeight="1">
      <c r="A7" s="215" t="s">
        <v>58</v>
      </c>
      <c r="B7" s="216" t="s">
        <v>59</v>
      </c>
      <c r="C7" s="210">
        <f>'[10]1、X40034_2018年9月'!D8/10000</f>
        <v>410.3043</v>
      </c>
      <c r="D7" s="211">
        <f>'[10]1、X40034_2018年9月'!F8</f>
        <v>13.91</v>
      </c>
    </row>
    <row r="8" spans="1:7" ht="28.5" customHeight="1">
      <c r="A8" s="212" t="s">
        <v>189</v>
      </c>
      <c r="B8" s="214" t="s">
        <v>59</v>
      </c>
      <c r="C8" s="210">
        <f>'[10]1、X40034_2018年9月'!D9/10000</f>
        <v>366.8529</v>
      </c>
      <c r="D8" s="211">
        <f>'[10]1、X40034_2018年9月'!F9</f>
        <v>8.76</v>
      </c>
      <c r="F8" s="1"/>
      <c r="G8" s="1"/>
    </row>
    <row r="9" spans="1:7" ht="28.5" customHeight="1">
      <c r="A9" s="215" t="s">
        <v>60</v>
      </c>
      <c r="B9" s="216" t="s">
        <v>41</v>
      </c>
      <c r="C9" s="210">
        <f>'[10]1、X40034_2018年9月'!D10/10000</f>
        <v>240.7154</v>
      </c>
      <c r="D9" s="211">
        <f>'[10]1、X40034_2018年9月'!F10</f>
        <v>39.87</v>
      </c>
      <c r="F9" s="1"/>
      <c r="G9" s="1"/>
    </row>
    <row r="10" spans="1:4" s="1" customFormat="1" ht="28.5" customHeight="1">
      <c r="A10" s="212" t="s">
        <v>189</v>
      </c>
      <c r="B10" s="214" t="s">
        <v>41</v>
      </c>
      <c r="C10" s="210">
        <f>'[10]1、X40034_2018年9月'!D11/10000</f>
        <v>201.7051</v>
      </c>
      <c r="D10" s="211">
        <f>'[10]1、X40034_2018年9月'!F11</f>
        <v>30.17</v>
      </c>
    </row>
    <row r="11" spans="1:8" ht="28.5" customHeight="1">
      <c r="A11" s="215" t="s">
        <v>191</v>
      </c>
      <c r="B11" s="216" t="s">
        <v>59</v>
      </c>
      <c r="C11" s="210">
        <f>'[10]1、X40034_2018年9月'!D12/10000</f>
        <v>1996.4025</v>
      </c>
      <c r="D11" s="211">
        <f>'[10]1、X40034_2018年9月'!F12</f>
        <v>29.76</v>
      </c>
      <c r="F11" s="1"/>
      <c r="G11" s="1"/>
      <c r="H11" s="1"/>
    </row>
    <row r="12" spans="1:8" ht="28.5" customHeight="1">
      <c r="A12" s="212" t="s">
        <v>189</v>
      </c>
      <c r="B12" s="214" t="s">
        <v>59</v>
      </c>
      <c r="C12" s="210">
        <f>'[10]1、X40034_2018年9月'!D13/10000</f>
        <v>1574.6565</v>
      </c>
      <c r="D12" s="211">
        <f>'[10]1、X40034_2018年9月'!F13</f>
        <v>32.39</v>
      </c>
      <c r="F12" s="1"/>
      <c r="G12" s="1"/>
      <c r="H12" s="1"/>
    </row>
    <row r="13" spans="1:4" s="1" customFormat="1" ht="28.5" customHeight="1">
      <c r="A13" s="215" t="s">
        <v>192</v>
      </c>
      <c r="B13" s="216" t="s">
        <v>59</v>
      </c>
      <c r="C13" s="210">
        <f>'[10]1、X40034_2018年9月'!D14/10000</f>
        <v>603.687</v>
      </c>
      <c r="D13" s="211">
        <f>'[10]1、X40034_2018年9月'!F14</f>
        <v>75.08</v>
      </c>
    </row>
    <row r="14" spans="1:8" ht="28.5" customHeight="1">
      <c r="A14" s="212" t="s">
        <v>189</v>
      </c>
      <c r="B14" s="214" t="s">
        <v>59</v>
      </c>
      <c r="C14" s="210">
        <f>'[10]1、X40034_2018年9月'!D15/10000</f>
        <v>505.8796</v>
      </c>
      <c r="D14" s="211">
        <f>'[10]1、X40034_2018年9月'!F15</f>
        <v>80.94</v>
      </c>
      <c r="F14" s="1"/>
      <c r="G14" s="1"/>
      <c r="H14" s="1"/>
    </row>
    <row r="15" spans="1:8" ht="28.5" customHeight="1">
      <c r="A15" s="215" t="s">
        <v>193</v>
      </c>
      <c r="B15" s="216" t="s">
        <v>59</v>
      </c>
      <c r="C15" s="210">
        <f>'[10]1、X40034_2018年9月'!D16/10000</f>
        <v>89.2498</v>
      </c>
      <c r="D15" s="211">
        <f>'[10]1、X40034_2018年9月'!F16</f>
        <v>-41.07</v>
      </c>
      <c r="F15" s="1"/>
      <c r="G15" s="1"/>
      <c r="H15" s="1"/>
    </row>
    <row r="16" spans="1:7" ht="28.5" customHeight="1">
      <c r="A16" s="212" t="s">
        <v>189</v>
      </c>
      <c r="B16" s="214" t="s">
        <v>59</v>
      </c>
      <c r="C16" s="210">
        <f>'[10]1、X40034_2018年9月'!D17/10000</f>
        <v>74.0779</v>
      </c>
      <c r="D16" s="211">
        <f>'[10]1、X40034_2018年9月'!F17</f>
        <v>-39.88</v>
      </c>
      <c r="F16" s="1"/>
      <c r="G16" s="1"/>
    </row>
    <row r="17" spans="1:7" ht="28.5" customHeight="1">
      <c r="A17" s="215" t="s">
        <v>194</v>
      </c>
      <c r="B17" s="216" t="s">
        <v>59</v>
      </c>
      <c r="C17" s="210">
        <f>'[10]1、X40034_2018年9月'!D22/10000</f>
        <v>116.0597</v>
      </c>
      <c r="D17" s="211">
        <f>'[10]1、X40034_2018年9月'!F22</f>
        <v>-40.29</v>
      </c>
      <c r="F17" s="1"/>
      <c r="G17" s="1"/>
    </row>
    <row r="18" spans="1:7" ht="28.5" customHeight="1">
      <c r="A18" s="217" t="s">
        <v>189</v>
      </c>
      <c r="B18" s="218" t="s">
        <v>59</v>
      </c>
      <c r="C18" s="210">
        <f>'[10]1、X40034_2018年9月'!D23/10000</f>
        <v>60.3817</v>
      </c>
      <c r="D18" s="211">
        <f>'[10]1、X40034_2018年9月'!F23</f>
        <v>-49.83</v>
      </c>
      <c r="F18" s="1"/>
      <c r="G18" s="1"/>
    </row>
    <row r="19" spans="1:4" ht="17.25">
      <c r="A19" s="126"/>
      <c r="B19" s="106"/>
      <c r="C19" s="126"/>
      <c r="D19" s="126"/>
    </row>
    <row r="20" spans="1:4" ht="17.25">
      <c r="A20" s="126"/>
      <c r="B20" s="106"/>
      <c r="C20" s="126"/>
      <c r="D20" s="126"/>
    </row>
    <row r="21" spans="1:4" ht="17.25">
      <c r="A21" s="126"/>
      <c r="B21" s="106"/>
      <c r="C21" s="126"/>
      <c r="D21" s="126"/>
    </row>
    <row r="22" spans="1:4" ht="17.25">
      <c r="A22" s="126"/>
      <c r="B22" s="106"/>
      <c r="C22" s="126"/>
      <c r="D22" s="126"/>
    </row>
    <row r="23" spans="1:4" ht="17.25">
      <c r="A23" s="126"/>
      <c r="B23" s="106"/>
      <c r="C23" s="126"/>
      <c r="D23" s="126"/>
    </row>
    <row r="24" spans="1:4" ht="17.25">
      <c r="A24" s="126"/>
      <c r="B24" s="106"/>
      <c r="C24" s="126"/>
      <c r="D24" s="126"/>
    </row>
    <row r="25" spans="1:4" ht="17.25">
      <c r="A25" s="126"/>
      <c r="B25" s="106"/>
      <c r="C25" s="126"/>
      <c r="D25" s="126"/>
    </row>
    <row r="26" spans="1:4" ht="17.25">
      <c r="A26" s="126"/>
      <c r="B26" s="106"/>
      <c r="C26" s="126"/>
      <c r="D26" s="126"/>
    </row>
    <row r="27" spans="1:4" ht="17.25">
      <c r="A27" s="126"/>
      <c r="B27" s="106"/>
      <c r="C27" s="126"/>
      <c r="D27" s="126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9" sqref="D9"/>
    </sheetView>
  </sheetViews>
  <sheetFormatPr defaultColWidth="8.00390625" defaultRowHeight="14.25"/>
  <cols>
    <col min="1" max="1" width="24.5039062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432" t="s">
        <v>195</v>
      </c>
      <c r="B1" s="432"/>
      <c r="C1" s="433"/>
      <c r="D1" s="433"/>
    </row>
    <row r="2" spans="1:4" ht="15.75">
      <c r="A2" s="179"/>
      <c r="B2" s="179"/>
      <c r="C2" s="179"/>
      <c r="D2" s="179"/>
    </row>
    <row r="3" spans="1:4" ht="17.25">
      <c r="A3" s="434"/>
      <c r="B3" s="434"/>
      <c r="C3" s="434"/>
      <c r="D3" s="180"/>
    </row>
    <row r="4" spans="1:4" ht="24" customHeight="1">
      <c r="A4" s="181" t="s">
        <v>76</v>
      </c>
      <c r="B4" s="181" t="s">
        <v>137</v>
      </c>
      <c r="C4" s="170" t="s">
        <v>196</v>
      </c>
      <c r="D4" s="171" t="s">
        <v>197</v>
      </c>
    </row>
    <row r="5" spans="1:4" ht="24.75" customHeight="1">
      <c r="A5" s="182" t="s">
        <v>198</v>
      </c>
      <c r="B5" s="183" t="s">
        <v>41</v>
      </c>
      <c r="C5" s="184">
        <f>'[5]Sheet1'!B21/10000</f>
        <v>923.9417370344748</v>
      </c>
      <c r="D5" s="185">
        <f>ROUND('[5]Sheet1'!D21,1)</f>
        <v>9.2</v>
      </c>
    </row>
    <row r="6" spans="1:4" ht="24.75" customHeight="1">
      <c r="A6" s="186" t="s">
        <v>199</v>
      </c>
      <c r="B6" s="187" t="s">
        <v>41</v>
      </c>
      <c r="C6" s="188"/>
      <c r="D6" s="189"/>
    </row>
    <row r="7" spans="1:4" ht="24.75" customHeight="1">
      <c r="A7" s="190" t="s">
        <v>200</v>
      </c>
      <c r="B7" s="187" t="s">
        <v>41</v>
      </c>
      <c r="C7" s="188">
        <f>'[5]Sheet1'!B23/10000</f>
        <v>796.4301227325851</v>
      </c>
      <c r="D7" s="189">
        <f>ROUND('[5]Sheet1'!D23,1)</f>
        <v>9</v>
      </c>
    </row>
    <row r="8" spans="1:4" ht="24.75" customHeight="1">
      <c r="A8" s="190" t="s">
        <v>201</v>
      </c>
      <c r="B8" s="187" t="s">
        <v>41</v>
      </c>
      <c r="C8" s="188">
        <f>'[5]Sheet1'!B24/10000</f>
        <v>127.51161430188976</v>
      </c>
      <c r="D8" s="189">
        <f>ROUND('[5]Sheet1'!D24,1)</f>
        <v>10.4</v>
      </c>
    </row>
    <row r="9" spans="1:4" ht="24.75" customHeight="1">
      <c r="A9" s="186" t="s">
        <v>202</v>
      </c>
      <c r="B9" s="187" t="s">
        <v>41</v>
      </c>
      <c r="C9" s="188"/>
      <c r="D9" s="189"/>
    </row>
    <row r="10" spans="1:4" ht="24.75" customHeight="1">
      <c r="A10" s="190" t="s">
        <v>203</v>
      </c>
      <c r="B10" s="187" t="s">
        <v>41</v>
      </c>
      <c r="C10" s="188">
        <f>'[5]Sheet1'!B26/10000</f>
        <v>789.978471693699</v>
      </c>
      <c r="D10" s="189">
        <f>ROUND('[5]Sheet1'!D26,1)</f>
        <v>9.1</v>
      </c>
    </row>
    <row r="11" spans="1:4" ht="24.75" customHeight="1">
      <c r="A11" s="190" t="s">
        <v>204</v>
      </c>
      <c r="B11" s="187" t="s">
        <v>41</v>
      </c>
      <c r="C11" s="188">
        <f>'[5]Sheet1'!B27/10000</f>
        <v>133.96326534077582</v>
      </c>
      <c r="D11" s="189">
        <f>ROUND('[5]Sheet1'!D27,1)</f>
        <v>9.9</v>
      </c>
    </row>
    <row r="12" spans="1:4" ht="24.75" customHeight="1">
      <c r="A12" s="191"/>
      <c r="B12" s="187"/>
      <c r="C12" s="192"/>
      <c r="D12" s="193"/>
    </row>
    <row r="13" spans="1:5" ht="24.75" customHeight="1">
      <c r="A13" s="191" t="s">
        <v>205</v>
      </c>
      <c r="B13" s="187"/>
      <c r="C13" s="194"/>
      <c r="D13" s="195"/>
      <c r="E13" s="9"/>
    </row>
    <row r="14" spans="1:4" ht="24.75" customHeight="1">
      <c r="A14" s="116" t="s">
        <v>206</v>
      </c>
      <c r="B14" s="196" t="s">
        <v>207</v>
      </c>
      <c r="C14" s="197">
        <v>3290.08</v>
      </c>
      <c r="D14" s="118">
        <v>3.2</v>
      </c>
    </row>
    <row r="15" spans="1:4" ht="24.75" customHeight="1">
      <c r="A15" s="116" t="s">
        <v>208</v>
      </c>
      <c r="B15" s="196" t="s">
        <v>207</v>
      </c>
      <c r="C15" s="197"/>
      <c r="D15" s="118"/>
    </row>
    <row r="16" spans="1:4" ht="24.75" customHeight="1">
      <c r="A16" s="116" t="s">
        <v>209</v>
      </c>
      <c r="B16" s="187" t="s">
        <v>41</v>
      </c>
      <c r="C16" s="197">
        <v>284.8</v>
      </c>
      <c r="D16" s="118">
        <v>1.9</v>
      </c>
    </row>
    <row r="17" spans="1:4" ht="24.75" customHeight="1">
      <c r="A17" s="198" t="s">
        <v>210</v>
      </c>
      <c r="B17" s="199" t="s">
        <v>211</v>
      </c>
      <c r="C17" s="200"/>
      <c r="D17" s="121"/>
    </row>
    <row r="18" spans="1:4" ht="17.25">
      <c r="A18" s="166" t="s">
        <v>212</v>
      </c>
      <c r="B18" s="166"/>
      <c r="C18" s="201"/>
      <c r="D18" s="201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I12" sqref="I12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435" t="s">
        <v>213</v>
      </c>
      <c r="B1" s="435"/>
      <c r="C1" s="435"/>
    </row>
    <row r="2" spans="1:3" ht="6.75" customHeight="1">
      <c r="A2" s="167"/>
      <c r="B2" s="167"/>
      <c r="C2" s="167"/>
    </row>
    <row r="3" spans="1:3" ht="15.75" customHeight="1">
      <c r="A3" s="168"/>
      <c r="B3" s="436"/>
      <c r="C3" s="436"/>
    </row>
    <row r="4" spans="1:3" ht="32.25" customHeight="1">
      <c r="A4" s="169" t="s">
        <v>76</v>
      </c>
      <c r="B4" s="170" t="s">
        <v>214</v>
      </c>
      <c r="C4" s="171" t="s">
        <v>122</v>
      </c>
    </row>
    <row r="5" spans="1:3" ht="17.25">
      <c r="A5" s="172" t="s">
        <v>215</v>
      </c>
      <c r="B5" s="173">
        <f>'[5]Sheet1'!$B31/10000</f>
        <v>211.55367</v>
      </c>
      <c r="C5" s="174">
        <f>ROUND('[5]Sheet1'!$C$31,1)</f>
        <v>6.4</v>
      </c>
    </row>
    <row r="6" spans="1:3" ht="21" customHeight="1">
      <c r="A6" s="172" t="s">
        <v>216</v>
      </c>
      <c r="B6" s="173">
        <f>'[5]Sheet1'!$B33/10000</f>
        <v>26.197979999999998</v>
      </c>
      <c r="C6" s="175">
        <f>ROUND('[5]Sheet1'!$C33,1)</f>
        <v>8</v>
      </c>
    </row>
    <row r="7" spans="1:3" ht="21" customHeight="1">
      <c r="A7" s="172" t="s">
        <v>217</v>
      </c>
      <c r="B7" s="173">
        <f>'[5]Sheet1'!$B34/10000</f>
        <v>1.54175</v>
      </c>
      <c r="C7" s="175">
        <f>ROUND('[5]Sheet1'!$C34,1)</f>
        <v>16.6</v>
      </c>
    </row>
    <row r="8" spans="1:3" ht="21" customHeight="1">
      <c r="A8" s="172" t="s">
        <v>218</v>
      </c>
      <c r="B8" s="173">
        <f>'[5]Sheet1'!$B35/10000</f>
        <v>3.9513800000000003</v>
      </c>
      <c r="C8" s="175">
        <f>ROUND('[5]Sheet1'!$C35,1)</f>
        <v>7.7</v>
      </c>
    </row>
    <row r="9" spans="1:3" ht="21" customHeight="1">
      <c r="A9" s="172" t="s">
        <v>219</v>
      </c>
      <c r="B9" s="173">
        <f>'[5]Sheet1'!$B36/10000</f>
        <v>21.33042</v>
      </c>
      <c r="C9" s="175">
        <f>ROUND('[5]Sheet1'!$C36,1)</f>
        <v>1.5</v>
      </c>
    </row>
    <row r="10" spans="1:3" ht="21" customHeight="1">
      <c r="A10" s="172" t="s">
        <v>220</v>
      </c>
      <c r="B10" s="173">
        <f>'[5]Sheet1'!$B37/10000</f>
        <v>0.86979</v>
      </c>
      <c r="C10" s="175">
        <f>ROUND('[5]Sheet1'!$C37,1)</f>
        <v>10.9</v>
      </c>
    </row>
    <row r="11" spans="1:3" ht="21" customHeight="1">
      <c r="A11" s="172" t="s">
        <v>221</v>
      </c>
      <c r="B11" s="173">
        <f>'[5]Sheet1'!$B38/10000</f>
        <v>3.95612</v>
      </c>
      <c r="C11" s="175">
        <f>ROUND('[5]Sheet1'!$C38,1)</f>
        <v>12.4</v>
      </c>
    </row>
    <row r="12" spans="1:3" ht="21" customHeight="1">
      <c r="A12" s="172" t="s">
        <v>222</v>
      </c>
      <c r="B12" s="173">
        <f>'[5]Sheet1'!$B39/10000</f>
        <v>9.46141</v>
      </c>
      <c r="C12" s="175">
        <f>ROUND('[5]Sheet1'!$C39,1)</f>
        <v>16.9</v>
      </c>
    </row>
    <row r="13" spans="1:3" ht="21" customHeight="1">
      <c r="A13" s="172" t="s">
        <v>223</v>
      </c>
      <c r="B13" s="173">
        <f>'[5]Sheet1'!$B40/10000</f>
        <v>2.8519900000000002</v>
      </c>
      <c r="C13" s="175">
        <f>ROUND('[5]Sheet1'!$C40,1)</f>
        <v>-13.6</v>
      </c>
    </row>
    <row r="14" spans="1:3" ht="21" customHeight="1">
      <c r="A14" s="172" t="s">
        <v>224</v>
      </c>
      <c r="B14" s="173">
        <f>'[5]Sheet1'!$B41/10000</f>
        <v>0.48191999999999996</v>
      </c>
      <c r="C14" s="175">
        <f>ROUND('[5]Sheet1'!$C41,1)</f>
        <v>2.3</v>
      </c>
    </row>
    <row r="15" spans="1:3" ht="21" customHeight="1">
      <c r="A15" s="172" t="s">
        <v>225</v>
      </c>
      <c r="B15" s="173">
        <f>'[5]Sheet1'!$B42/10000</f>
        <v>0.03784</v>
      </c>
      <c r="C15" s="175">
        <f>ROUND('[5]Sheet1'!$C42,1)</f>
        <v>35.8</v>
      </c>
    </row>
    <row r="16" spans="1:3" ht="21" customHeight="1">
      <c r="A16" s="172" t="s">
        <v>226</v>
      </c>
      <c r="B16" s="173">
        <f>'[5]Sheet1'!$B43/10000</f>
        <v>0.04469</v>
      </c>
      <c r="C16" s="175">
        <f>ROUND('[5]Sheet1'!$C43,1)</f>
        <v>56.8</v>
      </c>
    </row>
    <row r="17" spans="1:3" ht="21" customHeight="1">
      <c r="A17" s="172" t="s">
        <v>227</v>
      </c>
      <c r="B17" s="173">
        <f>'[5]Sheet1'!$B44/10000</f>
        <v>11.332180000000001</v>
      </c>
      <c r="C17" s="175">
        <f>ROUND('[5]Sheet1'!$C44,1)</f>
        <v>4</v>
      </c>
    </row>
    <row r="18" spans="1:3" ht="21" customHeight="1">
      <c r="A18" s="172" t="s">
        <v>228</v>
      </c>
      <c r="B18" s="173">
        <f>'[5]Sheet1'!$B45/10000</f>
        <v>8.20167</v>
      </c>
      <c r="C18" s="175">
        <f>ROUND('[5]Sheet1'!$C45,1)</f>
        <v>7.7</v>
      </c>
    </row>
    <row r="19" spans="1:3" ht="21" customHeight="1">
      <c r="A19" s="172" t="s">
        <v>229</v>
      </c>
      <c r="B19" s="173">
        <f>'[5]Sheet1'!$B46/10000</f>
        <v>2.45719</v>
      </c>
      <c r="C19" s="175">
        <f>ROUND('[5]Sheet1'!$C46,1)</f>
        <v>20.8</v>
      </c>
    </row>
    <row r="20" spans="1:3" ht="21" customHeight="1">
      <c r="A20" s="172" t="s">
        <v>230</v>
      </c>
      <c r="B20" s="173">
        <f>'[5]Sheet1'!$B47/10000</f>
        <v>0.13801</v>
      </c>
      <c r="C20" s="175">
        <f>ROUND('[5]Sheet1'!$C47,1)</f>
        <v>5.3</v>
      </c>
    </row>
    <row r="21" spans="1:3" ht="21" customHeight="1">
      <c r="A21" s="172" t="s">
        <v>231</v>
      </c>
      <c r="B21" s="173">
        <f>'[5]Sheet1'!$B48/10000</f>
        <v>3.71058</v>
      </c>
      <c r="C21" s="175">
        <f>ROUND('[5]Sheet1'!$C48,1)</f>
        <v>2.9</v>
      </c>
    </row>
    <row r="22" spans="1:3" ht="21" customHeight="1">
      <c r="A22" s="172" t="s">
        <v>232</v>
      </c>
      <c r="B22" s="173">
        <f>'[5]Sheet1'!$B49/10000</f>
        <v>1.7616599999999998</v>
      </c>
      <c r="C22" s="175">
        <f>ROUND('[5]Sheet1'!$C49,1)</f>
        <v>12.5</v>
      </c>
    </row>
    <row r="23" spans="1:3" ht="21" customHeight="1">
      <c r="A23" s="172" t="s">
        <v>233</v>
      </c>
      <c r="B23" s="173">
        <f>'[5]Sheet1'!$B50/10000</f>
        <v>47.37612</v>
      </c>
      <c r="C23" s="175">
        <f>ROUND('[5]Sheet1'!$C50,1)</f>
        <v>12.8</v>
      </c>
    </row>
    <row r="24" spans="1:3" ht="21" customHeight="1">
      <c r="A24" s="172" t="s">
        <v>234</v>
      </c>
      <c r="B24" s="173">
        <f>'[5]Sheet1'!$B51/10000</f>
        <v>5.3655800000000005</v>
      </c>
      <c r="C24" s="175">
        <f>ROUND('[5]Sheet1'!$C51,1)</f>
        <v>7.6</v>
      </c>
    </row>
    <row r="25" spans="1:3" ht="21" customHeight="1">
      <c r="A25" s="172" t="s">
        <v>235</v>
      </c>
      <c r="B25" s="173">
        <f>'[5]Sheet1'!$B52/10000</f>
        <v>4.25482</v>
      </c>
      <c r="C25" s="175">
        <f>ROUND('[5]Sheet1'!$C52,1)</f>
        <v>14.4</v>
      </c>
    </row>
    <row r="26" spans="1:3" ht="21" customHeight="1">
      <c r="A26" s="172" t="s">
        <v>236</v>
      </c>
      <c r="B26" s="173">
        <f>'[5]Sheet1'!$B53/10000</f>
        <v>49.38255</v>
      </c>
      <c r="C26" s="175">
        <f>ROUND('[5]Sheet1'!$C53,1)</f>
        <v>0.7</v>
      </c>
    </row>
    <row r="27" spans="1:3" ht="21" customHeight="1">
      <c r="A27" s="172" t="s">
        <v>237</v>
      </c>
      <c r="B27" s="173">
        <f>'[5]Sheet1'!$B54/10000</f>
        <v>2.33589</v>
      </c>
      <c r="C27" s="175">
        <f>ROUND('[5]Sheet1'!$C54,1)</f>
        <v>14.7</v>
      </c>
    </row>
    <row r="28" spans="1:3" ht="21" customHeight="1">
      <c r="A28" s="176" t="s">
        <v>238</v>
      </c>
      <c r="B28" s="177">
        <f>'[5]Sheet1'!$B55/10000</f>
        <v>4.51213</v>
      </c>
      <c r="C28" s="178">
        <f>ROUND('[5]Sheet1'!$C55,1)</f>
        <v>-2.6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7" sqref="C17"/>
    </sheetView>
  </sheetViews>
  <sheetFormatPr defaultColWidth="8.00390625" defaultRowHeight="14.25"/>
  <cols>
    <col min="1" max="1" width="35.50390625" style="0" customWidth="1"/>
    <col min="2" max="2" width="16.50390625" style="0" customWidth="1"/>
    <col min="3" max="3" width="12.50390625" style="0" customWidth="1"/>
    <col min="4" max="4" width="9.50390625" style="0" customWidth="1"/>
    <col min="5" max="5" width="8.75390625" style="123" bestFit="1" customWidth="1"/>
  </cols>
  <sheetData>
    <row r="1" spans="1:5" ht="24.75">
      <c r="A1" s="430" t="s">
        <v>239</v>
      </c>
      <c r="B1" s="430"/>
      <c r="C1" s="430"/>
      <c r="D1" s="153"/>
      <c r="E1" s="153"/>
    </row>
    <row r="2" spans="1:5" ht="11.25" customHeight="1">
      <c r="A2" s="105"/>
      <c r="B2" s="105"/>
      <c r="C2" s="105"/>
      <c r="D2" s="105"/>
      <c r="E2" s="154"/>
    </row>
    <row r="3" spans="1:5" ht="27.75" customHeight="1">
      <c r="A3" s="126"/>
      <c r="B3" s="437"/>
      <c r="C3" s="437"/>
      <c r="E3"/>
    </row>
    <row r="4" spans="1:5" ht="32.25" customHeight="1">
      <c r="A4" s="128" t="s">
        <v>186</v>
      </c>
      <c r="B4" s="128" t="s">
        <v>214</v>
      </c>
      <c r="C4" s="129" t="s">
        <v>122</v>
      </c>
      <c r="E4"/>
    </row>
    <row r="5" spans="1:3" s="104" customFormat="1" ht="22.5" customHeight="1">
      <c r="A5" s="155" t="s">
        <v>62</v>
      </c>
      <c r="B5" s="156">
        <f>'[11]4902oyyp_20181014121917668'!$G$7/10000</f>
        <v>160.39257106000002</v>
      </c>
      <c r="C5" s="157">
        <f>'[11]4902oyyp_20181014121917668'!$H$7</f>
        <v>47.8274</v>
      </c>
    </row>
    <row r="6" spans="1:4" s="104" customFormat="1" ht="22.5" customHeight="1">
      <c r="A6" s="158" t="s">
        <v>240</v>
      </c>
      <c r="B6" s="159">
        <f>'[11]4902oyyp_20181014121917668'!$M$7/10000</f>
        <v>84.28980770000001</v>
      </c>
      <c r="C6" s="160">
        <f>'[11]4902oyyp_20181014121917668'!$N$7</f>
        <v>3.043</v>
      </c>
      <c r="D6" s="115"/>
    </row>
    <row r="7" spans="1:3" s="104" customFormat="1" ht="22.5" customHeight="1">
      <c r="A7" s="158" t="s">
        <v>241</v>
      </c>
      <c r="B7" s="159">
        <f>'[11]4902oyyp_20181014121917668'!$S$7/10000</f>
        <v>76.10276336</v>
      </c>
      <c r="C7" s="160">
        <f>'[11]4902oyyp_20181014121917668'!$T$7</f>
        <v>185.0366</v>
      </c>
    </row>
    <row r="8" spans="1:3" s="104" customFormat="1" ht="22.5" customHeight="1">
      <c r="A8" s="158" t="s">
        <v>242</v>
      </c>
      <c r="B8" s="159"/>
      <c r="C8" s="161"/>
    </row>
    <row r="9" spans="1:3" s="104" customFormat="1" ht="22.5" customHeight="1">
      <c r="A9" s="158" t="s">
        <v>243</v>
      </c>
      <c r="B9" s="159">
        <f>'[12]4902oyyp_20181014121549685'!G8/10000</f>
        <v>154.00862990000002</v>
      </c>
      <c r="C9" s="160">
        <f>'[12]4902oyyp_20181014121549685'!H8</f>
        <v>44.85</v>
      </c>
    </row>
    <row r="10" spans="1:3" s="104" customFormat="1" ht="22.5" customHeight="1">
      <c r="A10" s="158" t="s">
        <v>244</v>
      </c>
      <c r="B10" s="159">
        <f>'[12]4902oyyp_20181014121549685'!G9/10000</f>
        <v>0.25880243999999997</v>
      </c>
      <c r="C10" s="160">
        <f>'[12]4902oyyp_20181014121549685'!H9</f>
        <v>21.8334</v>
      </c>
    </row>
    <row r="11" spans="1:3" s="104" customFormat="1" ht="22.5" customHeight="1">
      <c r="A11" s="158" t="s">
        <v>245</v>
      </c>
      <c r="B11" s="159">
        <f>'[12]4902oyyp_20181014121549685'!G10/10000</f>
        <v>4.9524532599999995</v>
      </c>
      <c r="C11" s="160">
        <f>'[12]4902oyyp_20181014121549685'!H10</f>
        <v>491.559</v>
      </c>
    </row>
    <row r="12" spans="1:3" s="104" customFormat="1" ht="22.5" customHeight="1">
      <c r="A12" s="158" t="s">
        <v>246</v>
      </c>
      <c r="B12" s="159">
        <f>'[12]4902oyyp_20181014121549685'!G11/10000</f>
        <v>0.8967047200000001</v>
      </c>
      <c r="C12" s="162">
        <f>'[12]4902oyyp_20181014121549685'!H11</f>
        <v>-20.467</v>
      </c>
    </row>
    <row r="13" spans="1:3" s="104" customFormat="1" ht="22.5" customHeight="1">
      <c r="A13" s="158" t="s">
        <v>247</v>
      </c>
      <c r="B13" s="163"/>
      <c r="C13" s="161"/>
    </row>
    <row r="14" spans="1:6" ht="22.5" customHeight="1">
      <c r="A14" s="158" t="s">
        <v>248</v>
      </c>
      <c r="B14" s="163">
        <f>'[11]4902oyyp_20181014121917668'!G8/10000</f>
        <v>150.22538854</v>
      </c>
      <c r="C14" s="161">
        <f>'[11]4902oyyp_20181014121917668'!H8</f>
        <v>47.8808</v>
      </c>
      <c r="D14" s="164"/>
      <c r="E14" s="104"/>
      <c r="F14" s="104"/>
    </row>
    <row r="15" spans="1:6" ht="22.5" customHeight="1">
      <c r="A15" s="158" t="s">
        <v>249</v>
      </c>
      <c r="B15" s="163">
        <f>'[11]4902oyyp_20181014121917668'!G9/10000</f>
        <v>0.42932231000000004</v>
      </c>
      <c r="C15" s="161">
        <f>'[11]4902oyyp_20181014121917668'!H9</f>
        <v>73.1167</v>
      </c>
      <c r="E15" s="104"/>
      <c r="F15" s="104"/>
    </row>
    <row r="16" spans="1:6" ht="22.5" customHeight="1">
      <c r="A16" s="158" t="s">
        <v>250</v>
      </c>
      <c r="B16" s="163">
        <f>'[11]4902oyyp_20181014121917668'!G10/10000</f>
        <v>0.68246968</v>
      </c>
      <c r="C16" s="161">
        <f>'[11]4902oyyp_20181014121917668'!H10</f>
        <v>-80.0722</v>
      </c>
      <c r="E16" s="104"/>
      <c r="F16" s="104"/>
    </row>
    <row r="17" spans="1:6" ht="22.5" customHeight="1">
      <c r="A17" s="158" t="s">
        <v>251</v>
      </c>
      <c r="B17" s="163">
        <f>'[11]4902oyyp_20181014121917668'!G11/10000</f>
        <v>3.86175268</v>
      </c>
      <c r="C17" s="161">
        <f>'[11]4902oyyp_20181014121917668'!H11</f>
        <v>234238.1846</v>
      </c>
      <c r="E17" s="104"/>
      <c r="F17" s="104"/>
    </row>
    <row r="18" spans="1:6" ht="22.5" customHeight="1">
      <c r="A18" s="158" t="s">
        <v>252</v>
      </c>
      <c r="B18" s="163">
        <f>'[11]4902oyyp_20181014121917668'!G12/10000</f>
        <v>5.14523562</v>
      </c>
      <c r="C18" s="161">
        <f>'[11]4902oyyp_20181014121917668'!H12</f>
        <v>58.8668</v>
      </c>
      <c r="E18" s="104"/>
      <c r="F18" s="104"/>
    </row>
    <row r="19" spans="1:5" ht="22.5" customHeight="1">
      <c r="A19" s="165" t="s">
        <v>253</v>
      </c>
      <c r="B19" s="163">
        <f>'[11]4902oyyp_20181014121917668'!$G$14/10000</f>
        <v>0.00090223</v>
      </c>
      <c r="C19" s="161">
        <f>'[11]4902oyyp_20181014121917668'!$H$14</f>
        <v>-34.6466</v>
      </c>
      <c r="E19" s="104"/>
    </row>
    <row r="20" spans="1:5" ht="17.25">
      <c r="A20" s="166" t="s">
        <v>254</v>
      </c>
      <c r="B20" s="126"/>
      <c r="C20" s="126"/>
      <c r="E20"/>
    </row>
    <row r="21" ht="15.75">
      <c r="E21"/>
    </row>
  </sheetData>
  <sheetProtection/>
  <mergeCells count="2">
    <mergeCell ref="A1:C1"/>
    <mergeCell ref="B3:C3"/>
  </mergeCells>
  <printOptions horizontalCentered="1"/>
  <pageMargins left="0.59" right="0.59" top="0.71" bottom="0.98" header="0.43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D20" sqref="D20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123" customWidth="1"/>
    <col min="4" max="4" width="13.00390625" style="0" bestFit="1" customWidth="1"/>
  </cols>
  <sheetData>
    <row r="1" spans="1:4" ht="24.75">
      <c r="A1" s="430" t="s">
        <v>255</v>
      </c>
      <c r="B1" s="430"/>
      <c r="C1" s="430"/>
      <c r="D1" s="430"/>
    </row>
    <row r="2" spans="1:4" ht="15.75">
      <c r="A2" s="124"/>
      <c r="B2" s="124"/>
      <c r="C2" s="124"/>
      <c r="D2" s="125"/>
    </row>
    <row r="3" spans="1:4" ht="17.25">
      <c r="A3" s="126"/>
      <c r="B3" s="126"/>
      <c r="C3" s="126"/>
      <c r="D3" s="127" t="s">
        <v>256</v>
      </c>
    </row>
    <row r="4" spans="1:4" ht="26.25" customHeight="1">
      <c r="A4" s="128" t="s">
        <v>257</v>
      </c>
      <c r="B4" s="128" t="s">
        <v>310</v>
      </c>
      <c r="C4" s="128" t="s">
        <v>311</v>
      </c>
      <c r="D4" s="129" t="s">
        <v>197</v>
      </c>
    </row>
    <row r="5" spans="1:6" s="1" customFormat="1" ht="26.25" customHeight="1">
      <c r="A5" s="130" t="s">
        <v>258</v>
      </c>
      <c r="B5" s="131">
        <f>'[1]Sheet2'!B6/10000</f>
        <v>28.3191</v>
      </c>
      <c r="C5" s="132">
        <f>'[1]Sheet2'!C6/10000</f>
        <v>258.7391</v>
      </c>
      <c r="D5" s="133">
        <f>ROUND('[1]Sheet2'!$E6,1)</f>
        <v>6.1</v>
      </c>
      <c r="E5" s="134"/>
      <c r="F5" s="134"/>
    </row>
    <row r="6" spans="1:6" ht="26.25" customHeight="1">
      <c r="A6" s="135" t="s">
        <v>259</v>
      </c>
      <c r="B6" s="136">
        <f>'[1]Sheet2'!B7/10000</f>
        <v>20.9404</v>
      </c>
      <c r="C6" s="137">
        <f>'[1]Sheet2'!C7/10000</f>
        <v>214.9283</v>
      </c>
      <c r="D6" s="138">
        <f>ROUND('[1]Sheet2'!$E7,1)</f>
        <v>25.9</v>
      </c>
      <c r="E6" s="134"/>
      <c r="F6" s="134"/>
    </row>
    <row r="7" spans="1:6" ht="26.25" customHeight="1">
      <c r="A7" s="135" t="s">
        <v>260</v>
      </c>
      <c r="B7" s="136">
        <f>'[1]Sheet2'!B8/10000</f>
        <v>7.3787</v>
      </c>
      <c r="C7" s="137">
        <f>'[1]Sheet2'!C8/10000</f>
        <v>43.8108</v>
      </c>
      <c r="D7" s="138">
        <f>ROUND('[1]Sheet2'!$E8,1)</f>
        <v>-40</v>
      </c>
      <c r="E7" s="134"/>
      <c r="F7" s="134"/>
    </row>
    <row r="8" spans="1:6" ht="26.25" customHeight="1">
      <c r="A8" s="135" t="s">
        <v>261</v>
      </c>
      <c r="B8" s="136">
        <f>'[1]Sheet2'!B9/10000</f>
        <v>14.3956</v>
      </c>
      <c r="C8" s="137">
        <f>'[1]Sheet2'!C9/10000</f>
        <v>112.5999</v>
      </c>
      <c r="D8" s="138">
        <f>ROUND('[1]Sheet2'!$E9,1)</f>
        <v>-13.5</v>
      </c>
      <c r="E8" s="134"/>
      <c r="F8" s="134"/>
    </row>
    <row r="9" spans="1:6" ht="26.25" customHeight="1">
      <c r="A9" s="135" t="s">
        <v>259</v>
      </c>
      <c r="B9" s="136">
        <f>'[1]Sheet2'!B10/10000</f>
        <v>7.1344</v>
      </c>
      <c r="C9" s="137">
        <f>'[1]Sheet2'!C10/10000</f>
        <v>70.0048</v>
      </c>
      <c r="D9" s="138">
        <f>ROUND('[1]Sheet2'!$E10,1)</f>
        <v>20.3</v>
      </c>
      <c r="E9" s="134"/>
      <c r="F9" s="134"/>
    </row>
    <row r="10" spans="1:6" ht="26.25" customHeight="1">
      <c r="A10" s="139" t="s">
        <v>262</v>
      </c>
      <c r="B10" s="136">
        <f>'[1]Sheet2'!B11/10000</f>
        <v>12.3346</v>
      </c>
      <c r="C10" s="137">
        <f>'[1]Sheet2'!C11/10000</f>
        <v>131.1064</v>
      </c>
      <c r="D10" s="138">
        <f>ROUND('[1]Sheet2'!$E11,1)</f>
        <v>28.5</v>
      </c>
      <c r="E10" s="134"/>
      <c r="F10" s="134"/>
    </row>
    <row r="11" spans="1:6" s="1" customFormat="1" ht="26.25" customHeight="1">
      <c r="A11" s="140" t="s">
        <v>263</v>
      </c>
      <c r="B11" s="141">
        <f>'[1]Sheet2'!B12/10000</f>
        <v>54.9691</v>
      </c>
      <c r="C11" s="142">
        <f>'[1]Sheet2'!C12/10000</f>
        <v>401.4304</v>
      </c>
      <c r="D11" s="143">
        <f>ROUND('[1]Sheet2'!$E12,1)</f>
        <v>11.9</v>
      </c>
      <c r="E11" s="134"/>
      <c r="F11" s="134"/>
    </row>
    <row r="12" spans="1:4" ht="26.25" customHeight="1">
      <c r="A12" s="128" t="s">
        <v>264</v>
      </c>
      <c r="B12" s="144" t="s">
        <v>265</v>
      </c>
      <c r="C12" s="145" t="s">
        <v>266</v>
      </c>
      <c r="D12" s="146" t="s">
        <v>267</v>
      </c>
    </row>
    <row r="13" spans="1:4" ht="26.25" customHeight="1">
      <c r="A13" s="147" t="s">
        <v>268</v>
      </c>
      <c r="B13" s="148">
        <f>'[3]Sheet1'!C6/10000</f>
        <v>2730.8706220894</v>
      </c>
      <c r="C13" s="149">
        <f>'[3]Sheet1'!D6/10000</f>
        <v>2600.1664502949</v>
      </c>
      <c r="D13" s="150">
        <f>ROUND('[3]Sheet1'!F6,1)</f>
        <v>4.1</v>
      </c>
    </row>
    <row r="14" spans="1:4" ht="26.25" customHeight="1">
      <c r="A14" s="135" t="s">
        <v>269</v>
      </c>
      <c r="B14" s="136">
        <f>'[3]Sheet1'!C7/10000</f>
        <v>1539.313975848</v>
      </c>
      <c r="C14" s="137">
        <f>'[3]Sheet1'!D7/10000</f>
        <v>1440.9207269038</v>
      </c>
      <c r="D14" s="138">
        <f>ROUND('[3]Sheet1'!F7,1)</f>
        <v>7.7</v>
      </c>
    </row>
    <row r="15" spans="1:4" ht="26.25" customHeight="1">
      <c r="A15" s="135" t="s">
        <v>270</v>
      </c>
      <c r="B15" s="136">
        <f>'[3]Sheet1'!C8/10000</f>
        <v>608.6144682179</v>
      </c>
      <c r="C15" s="137">
        <f>'[3]Sheet1'!D8/10000</f>
        <v>661.2433098492</v>
      </c>
      <c r="D15" s="138">
        <f>ROUND('[3]Sheet1'!F8,1)</f>
        <v>-11.8</v>
      </c>
    </row>
    <row r="16" spans="1:4" ht="26.25" customHeight="1">
      <c r="A16" s="135" t="s">
        <v>271</v>
      </c>
      <c r="B16" s="136">
        <f>'[3]Sheet1'!C9/10000</f>
        <v>579.9642150978</v>
      </c>
      <c r="C16" s="137">
        <f>'[3]Sheet1'!D9/10000</f>
        <v>493.42561840220003</v>
      </c>
      <c r="D16" s="138">
        <f>ROUND('[3]Sheet1'!F9,1)</f>
        <v>15.6</v>
      </c>
    </row>
    <row r="17" spans="1:4" ht="26.25" customHeight="1">
      <c r="A17" s="135" t="s">
        <v>272</v>
      </c>
      <c r="B17" s="136">
        <f>'[3]Sheet1'!C10/10000</f>
        <v>2.2819816858</v>
      </c>
      <c r="C17" s="137">
        <f>'[3]Sheet1'!D10/10000</f>
        <v>3.7877670791999996</v>
      </c>
      <c r="D17" s="138">
        <f>ROUND('[3]Sheet1'!F10,1)</f>
        <v>-19.2</v>
      </c>
    </row>
    <row r="18" spans="1:4" ht="26.25" customHeight="1">
      <c r="A18" s="130" t="s">
        <v>273</v>
      </c>
      <c r="B18" s="148">
        <f>'[3]Sheet1'!C11/10000</f>
        <v>1598.6423862612</v>
      </c>
      <c r="C18" s="149">
        <f>'[3]Sheet1'!D11/10000</f>
        <v>1318.2636928703</v>
      </c>
      <c r="D18" s="150">
        <f>ROUND('[3]Sheet1'!F11,1)</f>
        <v>24.5</v>
      </c>
    </row>
    <row r="19" spans="1:4" ht="26.25" customHeight="1">
      <c r="A19" s="135" t="s">
        <v>274</v>
      </c>
      <c r="B19" s="136">
        <f>'[3]Sheet1'!C12/10000</f>
        <v>376.1842794897</v>
      </c>
      <c r="C19" s="137">
        <f>'[3]Sheet1'!D12/10000</f>
        <v>354.07486268869997</v>
      </c>
      <c r="D19" s="138">
        <f>ROUND('[3]Sheet1'!F12,1)</f>
        <v>6.9</v>
      </c>
    </row>
    <row r="20" spans="1:4" ht="26.25" customHeight="1">
      <c r="A20" s="151" t="s">
        <v>275</v>
      </c>
      <c r="B20" s="141">
        <f>'[3]Sheet1'!C13/10000</f>
        <v>1211.3638739757002</v>
      </c>
      <c r="C20" s="142">
        <f>'[3]Sheet1'!D13/10000</f>
        <v>951.8766998441001</v>
      </c>
      <c r="D20" s="143">
        <f>ROUND('[3]Sheet1'!F13,1)</f>
        <v>30.8</v>
      </c>
    </row>
    <row r="21" spans="1:4" ht="17.25">
      <c r="A21" s="122" t="s">
        <v>276</v>
      </c>
      <c r="B21" s="126"/>
      <c r="C21" s="126"/>
      <c r="D21" s="152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7" sqref="I7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9" bestFit="1" customWidth="1"/>
  </cols>
  <sheetData>
    <row r="1" spans="1:4" ht="24.75">
      <c r="A1" s="430" t="s">
        <v>277</v>
      </c>
      <c r="B1" s="430"/>
      <c r="C1" s="430"/>
      <c r="D1" s="430"/>
    </row>
    <row r="3" spans="1:4" ht="17.25">
      <c r="A3" s="106"/>
      <c r="B3" s="438" t="s">
        <v>278</v>
      </c>
      <c r="C3" s="438"/>
      <c r="D3" s="438"/>
    </row>
    <row r="4" spans="1:5" s="103" customFormat="1" ht="35.25">
      <c r="A4" s="107" t="s">
        <v>279</v>
      </c>
      <c r="B4" s="108" t="s">
        <v>280</v>
      </c>
      <c r="C4" s="109" t="s">
        <v>281</v>
      </c>
      <c r="D4" s="110" t="s">
        <v>282</v>
      </c>
      <c r="E4" s="111"/>
    </row>
    <row r="5" spans="1:6" s="104" customFormat="1" ht="26.25" customHeight="1">
      <c r="A5" s="112" t="s">
        <v>283</v>
      </c>
      <c r="B5" s="113">
        <f>'[6]Sheet1'!C11</f>
        <v>100.85620236</v>
      </c>
      <c r="C5" s="114">
        <f>'[6]Sheet1'!D11</f>
        <v>102.73382733</v>
      </c>
      <c r="D5" s="114">
        <f>'[6]Sheet1'!$E$11</f>
        <v>101.47728953</v>
      </c>
      <c r="E5" s="115"/>
      <c r="F5" s="115"/>
    </row>
    <row r="6" spans="1:5" s="104" customFormat="1" ht="26.25" customHeight="1">
      <c r="A6" s="116" t="s">
        <v>467</v>
      </c>
      <c r="B6" s="117">
        <f>'[6]Sheet1'!C12</f>
        <v>101.07256003</v>
      </c>
      <c r="C6" s="118">
        <f>'[6]Sheet1'!D12</f>
        <v>102.85093234</v>
      </c>
      <c r="D6" s="118">
        <f>'[6]Sheet1'!$E$12</f>
        <v>101.32848709</v>
      </c>
      <c r="E6" s="115"/>
    </row>
    <row r="7" spans="1:5" s="104" customFormat="1" ht="26.25" customHeight="1">
      <c r="A7" s="116" t="s">
        <v>468</v>
      </c>
      <c r="B7" s="117">
        <f>'[6]Sheet1'!C19</f>
        <v>100.00139834</v>
      </c>
      <c r="C7" s="118">
        <f>'[6]Sheet1'!D19</f>
        <v>100.94618304</v>
      </c>
      <c r="D7" s="118">
        <f>'[6]Sheet1'!E19</f>
        <v>100.61952378</v>
      </c>
      <c r="E7" s="115"/>
    </row>
    <row r="8" spans="1:5" s="104" customFormat="1" ht="26.25" customHeight="1">
      <c r="A8" s="116" t="s">
        <v>469</v>
      </c>
      <c r="B8" s="117">
        <f>'[6]Sheet1'!C20</f>
        <v>102.12560304</v>
      </c>
      <c r="C8" s="118">
        <f>'[6]Sheet1'!D20</f>
        <v>105.18409648</v>
      </c>
      <c r="D8" s="118">
        <f>'[6]Sheet1'!E20</f>
        <v>102.56637924</v>
      </c>
      <c r="E8" s="115"/>
    </row>
    <row r="9" spans="1:5" s="104" customFormat="1" ht="26.25" customHeight="1">
      <c r="A9" s="116" t="s">
        <v>470</v>
      </c>
      <c r="B9" s="117">
        <f>'[6]Sheet1'!C21</f>
        <v>100.01745092</v>
      </c>
      <c r="C9" s="118">
        <f>'[6]Sheet1'!D21</f>
        <v>100.68726172</v>
      </c>
      <c r="D9" s="118">
        <f>'[6]Sheet1'!E21</f>
        <v>100.46333939</v>
      </c>
      <c r="E9" s="115"/>
    </row>
    <row r="10" spans="1:5" s="104" customFormat="1" ht="26.25" customHeight="1">
      <c r="A10" s="116" t="s">
        <v>471</v>
      </c>
      <c r="B10" s="117">
        <f>'[6]Sheet1'!C22</f>
        <v>100.32059154</v>
      </c>
      <c r="C10" s="118">
        <f>'[6]Sheet1'!D22</f>
        <v>103.93131583</v>
      </c>
      <c r="D10" s="118">
        <f>'[6]Sheet1'!E22</f>
        <v>102.59526307</v>
      </c>
      <c r="E10" s="115"/>
    </row>
    <row r="11" spans="1:5" s="104" customFormat="1" ht="26.25" customHeight="1">
      <c r="A11" s="116" t="s">
        <v>472</v>
      </c>
      <c r="B11" s="117">
        <f>'[6]Sheet1'!C23</f>
        <v>100.56130438</v>
      </c>
      <c r="C11" s="118">
        <f>'[6]Sheet1'!D23</f>
        <v>101.15749282</v>
      </c>
      <c r="D11" s="118">
        <f>'[6]Sheet1'!E23</f>
        <v>100.26234011</v>
      </c>
      <c r="E11" s="115"/>
    </row>
    <row r="12" spans="1:5" s="104" customFormat="1" ht="26.25" customHeight="1">
      <c r="A12" s="116" t="s">
        <v>473</v>
      </c>
      <c r="B12" s="117">
        <f>'[6]Sheet1'!C24</f>
        <v>100</v>
      </c>
      <c r="C12" s="118">
        <f>'[6]Sheet1'!D24</f>
        <v>101.37309346</v>
      </c>
      <c r="D12" s="118">
        <f>'[6]Sheet1'!E24</f>
        <v>101.73713159</v>
      </c>
      <c r="E12" s="115"/>
    </row>
    <row r="13" spans="1:5" s="104" customFormat="1" ht="26.25" customHeight="1">
      <c r="A13" s="116" t="s">
        <v>474</v>
      </c>
      <c r="B13" s="117">
        <f>'[6]Sheet1'!C25</f>
        <v>99.71219797</v>
      </c>
      <c r="C13" s="118">
        <f>'[6]Sheet1'!D25</f>
        <v>98.67376769</v>
      </c>
      <c r="D13" s="118">
        <f>'[6]Sheet1'!E25</f>
        <v>99.22675104</v>
      </c>
      <c r="E13" s="115"/>
    </row>
    <row r="14" spans="1:5" s="104" customFormat="1" ht="26.25" customHeight="1">
      <c r="A14" s="119" t="s">
        <v>284</v>
      </c>
      <c r="B14" s="120">
        <f>'[6]Sheet1'!C26</f>
        <v>100.60175052</v>
      </c>
      <c r="C14" s="121">
        <f>'[6]Sheet1'!D26</f>
        <v>103.12348582</v>
      </c>
      <c r="D14" s="121">
        <f>'[6]Sheet1'!E26</f>
        <v>101.93978056</v>
      </c>
      <c r="E14" s="115"/>
    </row>
    <row r="15" ht="15.75">
      <c r="A15" s="122" t="s">
        <v>285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6.25390625" style="345" customWidth="1"/>
    <col min="2" max="2" width="11.50390625" style="317" customWidth="1"/>
    <col min="3" max="4" width="7.625" style="346" customWidth="1"/>
    <col min="5" max="5" width="11.00390625" style="317" customWidth="1"/>
    <col min="6" max="6" width="8.875" style="346" customWidth="1"/>
    <col min="7" max="7" width="12.875" style="317" customWidth="1"/>
    <col min="8" max="8" width="7.75390625" style="346" customWidth="1"/>
    <col min="9" max="9" width="11.00390625" style="317" customWidth="1"/>
    <col min="10" max="10" width="7.50390625" style="346" customWidth="1"/>
    <col min="11" max="11" width="8.875" style="317" customWidth="1"/>
    <col min="12" max="12" width="8.625" style="317" bestFit="1" customWidth="1"/>
    <col min="13" max="13" width="8.875" style="317" customWidth="1"/>
    <col min="14" max="14" width="8.00390625" style="317" bestFit="1" customWidth="1"/>
    <col min="15" max="15" width="8.875" style="317" customWidth="1"/>
    <col min="16" max="16" width="8.00390625" style="317" bestFit="1" customWidth="1"/>
    <col min="17" max="16384" width="8.875" style="317" customWidth="1"/>
  </cols>
  <sheetData>
    <row r="1" spans="1:10" ht="24.75">
      <c r="A1" s="439" t="s">
        <v>348</v>
      </c>
      <c r="B1" s="439"/>
      <c r="C1" s="439"/>
      <c r="D1" s="439"/>
      <c r="E1" s="439"/>
      <c r="F1" s="439"/>
      <c r="G1" s="439"/>
      <c r="H1" s="439"/>
      <c r="I1" s="439"/>
      <c r="J1" s="439"/>
    </row>
    <row r="2" spans="1:10" ht="17.25">
      <c r="A2" s="336"/>
      <c r="B2" s="337"/>
      <c r="C2" s="106"/>
      <c r="D2" s="106"/>
      <c r="E2" s="337"/>
      <c r="F2" s="106"/>
      <c r="G2" s="337"/>
      <c r="H2" s="106"/>
      <c r="I2" s="440" t="s">
        <v>329</v>
      </c>
      <c r="J2" s="440"/>
    </row>
    <row r="3" spans="1:10" ht="25.5" customHeight="1">
      <c r="A3" s="441"/>
      <c r="B3" s="443" t="s">
        <v>330</v>
      </c>
      <c r="C3" s="444"/>
      <c r="D3" s="445"/>
      <c r="E3" s="443" t="s">
        <v>331</v>
      </c>
      <c r="F3" s="445"/>
      <c r="G3" s="443" t="s">
        <v>332</v>
      </c>
      <c r="H3" s="445"/>
      <c r="I3" s="443" t="s">
        <v>333</v>
      </c>
      <c r="J3" s="444"/>
    </row>
    <row r="4" spans="1:10" ht="25.5" customHeight="1">
      <c r="A4" s="442"/>
      <c r="B4" s="7" t="s">
        <v>315</v>
      </c>
      <c r="C4" s="10" t="s">
        <v>334</v>
      </c>
      <c r="D4" s="10" t="s">
        <v>335</v>
      </c>
      <c r="E4" s="7" t="s">
        <v>315</v>
      </c>
      <c r="F4" s="10" t="s">
        <v>334</v>
      </c>
      <c r="G4" s="7" t="s">
        <v>315</v>
      </c>
      <c r="H4" s="10" t="s">
        <v>334</v>
      </c>
      <c r="I4" s="7" t="s">
        <v>315</v>
      </c>
      <c r="J4" s="10" t="s">
        <v>336</v>
      </c>
    </row>
    <row r="5" spans="1:16" ht="27" customHeight="1">
      <c r="A5" s="93" t="s">
        <v>337</v>
      </c>
      <c r="B5" s="338">
        <f>'[13]Sheet1'!B6/10000</f>
        <v>2282.3803</v>
      </c>
      <c r="C5" s="339">
        <f>'[13]Sheet1'!D6</f>
        <v>7.883</v>
      </c>
      <c r="D5" s="340" t="s">
        <v>53</v>
      </c>
      <c r="E5" s="338">
        <f>'[13]Sheet1'!F6/10000</f>
        <v>200.6814</v>
      </c>
      <c r="F5" s="340">
        <f>'[13]Sheet1'!G6</f>
        <v>3.08</v>
      </c>
      <c r="G5" s="338">
        <f>'[13]Sheet1'!H6/10000</f>
        <v>1070.4916</v>
      </c>
      <c r="H5" s="340">
        <f>'[13]Sheet1'!I6</f>
        <v>7.43</v>
      </c>
      <c r="I5" s="338">
        <f>'[13]Sheet1'!J6/10000</f>
        <v>1011.2073</v>
      </c>
      <c r="J5" s="339">
        <f>'[13]Sheet1'!K6</f>
        <v>9.52</v>
      </c>
      <c r="K5" s="341"/>
      <c r="L5" s="342"/>
      <c r="M5" s="342"/>
      <c r="N5" s="342"/>
      <c r="O5" s="342"/>
      <c r="P5" s="342"/>
    </row>
    <row r="6" spans="1:16" ht="27" customHeight="1">
      <c r="A6" s="95" t="s">
        <v>338</v>
      </c>
      <c r="B6" s="338">
        <f>'[13]Sheet1'!B7/10000</f>
        <v>387.941</v>
      </c>
      <c r="C6" s="339">
        <f>'[13]Sheet1'!D7</f>
        <v>7.902</v>
      </c>
      <c r="D6" s="343">
        <v>4</v>
      </c>
      <c r="E6" s="338">
        <f>'[13]Sheet1'!F7/10000</f>
        <v>3.1205</v>
      </c>
      <c r="F6" s="340">
        <f>'[13]Sheet1'!G7</f>
        <v>3.6</v>
      </c>
      <c r="G6" s="338">
        <f>'[13]Sheet1'!H7/10000</f>
        <v>55.8542</v>
      </c>
      <c r="H6" s="340">
        <f>'[13]Sheet1'!I7</f>
        <v>2.3</v>
      </c>
      <c r="I6" s="338">
        <f>'[13]Sheet1'!J7/10000</f>
        <v>328.9663</v>
      </c>
      <c r="J6" s="339">
        <f>'[13]Sheet1'!K7</f>
        <v>8.9</v>
      </c>
      <c r="K6" s="341"/>
      <c r="L6" s="342"/>
      <c r="P6" s="342"/>
    </row>
    <row r="7" spans="1:16" ht="27" customHeight="1">
      <c r="A7" s="95" t="s">
        <v>339</v>
      </c>
      <c r="B7" s="338">
        <f>'[13]Sheet1'!B8/10000</f>
        <v>225.2003</v>
      </c>
      <c r="C7" s="339">
        <f>'[13]Sheet1'!D8</f>
        <v>6.436</v>
      </c>
      <c r="D7" s="343">
        <v>11</v>
      </c>
      <c r="E7" s="338">
        <f>'[13]Sheet1'!F8/10000</f>
        <v>5.3522</v>
      </c>
      <c r="F7" s="340">
        <f>'[13]Sheet1'!G8</f>
        <v>3.16</v>
      </c>
      <c r="G7" s="338">
        <f>'[13]Sheet1'!H8/10000</f>
        <v>176.1908</v>
      </c>
      <c r="H7" s="340">
        <f>'[13]Sheet1'!I8</f>
        <v>8.39</v>
      </c>
      <c r="I7" s="338">
        <f>'[13]Sheet1'!J8/10000</f>
        <v>43.6573</v>
      </c>
      <c r="J7" s="339">
        <f>'[13]Sheet1'!K8</f>
        <v>-1.11</v>
      </c>
      <c r="K7" s="341"/>
      <c r="L7" s="342"/>
      <c r="P7" s="342"/>
    </row>
    <row r="8" spans="1:17" ht="27" customHeight="1">
      <c r="A8" s="95" t="s">
        <v>340</v>
      </c>
      <c r="B8" s="338">
        <f>'[13]Sheet1'!B9/10000</f>
        <v>98.5883</v>
      </c>
      <c r="C8" s="339">
        <f>'[13]Sheet1'!D9</f>
        <v>7.3</v>
      </c>
      <c r="D8" s="343">
        <v>9</v>
      </c>
      <c r="E8" s="338">
        <f>'[13]Sheet1'!F9/10000</f>
        <v>16.136</v>
      </c>
      <c r="F8" s="340">
        <f>'[13]Sheet1'!G9</f>
        <v>3.186</v>
      </c>
      <c r="G8" s="338">
        <f>'[13]Sheet1'!H9/10000</f>
        <v>40.1255</v>
      </c>
      <c r="H8" s="340">
        <f>'[13]Sheet1'!I9</f>
        <v>7.282</v>
      </c>
      <c r="I8" s="338">
        <f>'[13]Sheet1'!J9/10000</f>
        <v>42.455</v>
      </c>
      <c r="J8" s="339">
        <f>'[13]Sheet1'!K9</f>
        <v>9.289</v>
      </c>
      <c r="K8" s="341"/>
      <c r="L8" s="342"/>
      <c r="P8" s="342"/>
      <c r="Q8" s="342"/>
    </row>
    <row r="9" spans="1:16" ht="27" customHeight="1">
      <c r="A9" s="95" t="s">
        <v>341</v>
      </c>
      <c r="B9" s="338">
        <f>'[13]Sheet1'!B10/10000</f>
        <v>226.8004</v>
      </c>
      <c r="C9" s="339">
        <f>'[13]Sheet1'!D10</f>
        <v>8.213</v>
      </c>
      <c r="D9" s="343">
        <v>2</v>
      </c>
      <c r="E9" s="338">
        <f>'[13]Sheet1'!F10/10000</f>
        <v>29.232</v>
      </c>
      <c r="F9" s="340">
        <f>'[13]Sheet1'!G10</f>
        <v>3</v>
      </c>
      <c r="G9" s="338">
        <f>'[13]Sheet1'!H10/10000</f>
        <v>110.8685</v>
      </c>
      <c r="H9" s="340">
        <f>'[13]Sheet1'!I10</f>
        <v>8.1</v>
      </c>
      <c r="I9" s="338">
        <f>'[13]Sheet1'!J10/10000</f>
        <v>86.6999</v>
      </c>
      <c r="J9" s="339">
        <f>'[13]Sheet1'!K10</f>
        <v>10.4</v>
      </c>
      <c r="K9" s="341"/>
      <c r="L9" s="342"/>
      <c r="P9" s="342"/>
    </row>
    <row r="10" spans="1:16" ht="27" customHeight="1">
      <c r="A10" s="95" t="s">
        <v>342</v>
      </c>
      <c r="B10" s="338">
        <f>'[13]Sheet1'!B11/10000</f>
        <v>229.5105</v>
      </c>
      <c r="C10" s="339">
        <f>'[13]Sheet1'!D11</f>
        <v>7.39</v>
      </c>
      <c r="D10" s="343">
        <v>8</v>
      </c>
      <c r="E10" s="338">
        <f>'[13]Sheet1'!F11/10000</f>
        <v>39.4932</v>
      </c>
      <c r="F10" s="340">
        <f>'[13]Sheet1'!G11</f>
        <v>3.1</v>
      </c>
      <c r="G10" s="338">
        <f>'[13]Sheet1'!H11/10000</f>
        <v>109.1473</v>
      </c>
      <c r="H10" s="340">
        <f>'[13]Sheet1'!I11</f>
        <v>7.3</v>
      </c>
      <c r="I10" s="338">
        <f>'[13]Sheet1'!J11/10000</f>
        <v>80.87</v>
      </c>
      <c r="J10" s="339">
        <f>'[13]Sheet1'!K11</f>
        <v>9.8</v>
      </c>
      <c r="K10" s="341"/>
      <c r="L10" s="342"/>
      <c r="P10" s="342"/>
    </row>
    <row r="11" spans="1:16" ht="27" customHeight="1">
      <c r="A11" s="95" t="s">
        <v>130</v>
      </c>
      <c r="B11" s="338">
        <f>'[13]Sheet1'!B12/10000</f>
        <v>220.969</v>
      </c>
      <c r="C11" s="339">
        <f>'[13]Sheet1'!D12</f>
        <v>3.063</v>
      </c>
      <c r="D11" s="343">
        <v>12</v>
      </c>
      <c r="E11" s="338">
        <f>'[13]Sheet1'!F12/10000</f>
        <v>31.1708</v>
      </c>
      <c r="F11" s="340">
        <f>'[13]Sheet1'!G12</f>
        <v>3.2</v>
      </c>
      <c r="G11" s="338">
        <f>'[13]Sheet1'!H12/10000</f>
        <v>96.1287</v>
      </c>
      <c r="H11" s="340">
        <f>'[13]Sheet1'!I12</f>
        <v>-2</v>
      </c>
      <c r="I11" s="338">
        <f>'[13]Sheet1'!J12/10000</f>
        <v>93.6695</v>
      </c>
      <c r="J11" s="339">
        <f>'[13]Sheet1'!K12</f>
        <v>9.3</v>
      </c>
      <c r="K11" s="341"/>
      <c r="L11" s="342"/>
      <c r="P11" s="342"/>
    </row>
    <row r="12" spans="1:16" ht="27" customHeight="1">
      <c r="A12" s="95" t="s">
        <v>131</v>
      </c>
      <c r="B12" s="338">
        <f>'[13]Sheet1'!B13/10000</f>
        <v>194.0086</v>
      </c>
      <c r="C12" s="339">
        <f>'[13]Sheet1'!D13</f>
        <v>8.887</v>
      </c>
      <c r="D12" s="343">
        <v>1</v>
      </c>
      <c r="E12" s="338">
        <f>'[13]Sheet1'!F13/10000</f>
        <v>26.1495</v>
      </c>
      <c r="F12" s="340">
        <f>'[13]Sheet1'!G13</f>
        <v>3.1</v>
      </c>
      <c r="G12" s="338">
        <f>'[13]Sheet1'!H13/10000</f>
        <v>86.3483</v>
      </c>
      <c r="H12" s="340">
        <f>'[13]Sheet1'!I13</f>
        <v>8.3</v>
      </c>
      <c r="I12" s="338">
        <f>'[13]Sheet1'!J13/10000</f>
        <v>81.5108</v>
      </c>
      <c r="J12" s="339">
        <f>'[13]Sheet1'!K13</f>
        <v>11.8</v>
      </c>
      <c r="K12" s="341"/>
      <c r="L12" s="342"/>
      <c r="P12" s="342"/>
    </row>
    <row r="13" spans="1:16" ht="27" customHeight="1">
      <c r="A13" s="95" t="s">
        <v>343</v>
      </c>
      <c r="B13" s="338">
        <f>'[13]Sheet1'!B14/10000</f>
        <v>244.9642</v>
      </c>
      <c r="C13" s="339">
        <f>'[13]Sheet1'!D14</f>
        <v>7.703</v>
      </c>
      <c r="D13" s="343">
        <v>5</v>
      </c>
      <c r="E13" s="338">
        <f>'[13]Sheet1'!F14/10000</f>
        <v>23.1292</v>
      </c>
      <c r="F13" s="340">
        <f>'[13]Sheet1'!G14</f>
        <v>3.2</v>
      </c>
      <c r="G13" s="338">
        <f>'[13]Sheet1'!H14/10000</f>
        <v>133.7921</v>
      </c>
      <c r="H13" s="340">
        <f>'[13]Sheet1'!I14</f>
        <v>6.5</v>
      </c>
      <c r="I13" s="338">
        <f>'[13]Sheet1'!J14/10000</f>
        <v>88.0429</v>
      </c>
      <c r="J13" s="339">
        <f>'[13]Sheet1'!K14</f>
        <v>11.2</v>
      </c>
      <c r="K13" s="341"/>
      <c r="L13" s="342"/>
      <c r="P13" s="342"/>
    </row>
    <row r="14" spans="1:16" ht="27" customHeight="1">
      <c r="A14" s="95" t="s">
        <v>344</v>
      </c>
      <c r="B14" s="338">
        <f>'[13]Sheet1'!B15/10000</f>
        <v>169.8862</v>
      </c>
      <c r="C14" s="339">
        <f>'[13]Sheet1'!D15</f>
        <v>7.3</v>
      </c>
      <c r="D14" s="343">
        <v>9</v>
      </c>
      <c r="E14" s="338">
        <f>'[13]Sheet1'!F15/10000</f>
        <v>17.498</v>
      </c>
      <c r="F14" s="340">
        <f>'[13]Sheet1'!G15</f>
        <v>2.6</v>
      </c>
      <c r="G14" s="338">
        <f>'[13]Sheet1'!H15/10000</f>
        <v>90.8947</v>
      </c>
      <c r="H14" s="340">
        <f>'[13]Sheet1'!I15</f>
        <v>6.8</v>
      </c>
      <c r="I14" s="338">
        <f>'[13]Sheet1'!J15/10000</f>
        <v>61.4935</v>
      </c>
      <c r="J14" s="339">
        <f>'[13]Sheet1'!K15</f>
        <v>9.7</v>
      </c>
      <c r="K14" s="341"/>
      <c r="L14" s="342"/>
      <c r="P14" s="342"/>
    </row>
    <row r="15" spans="1:16" ht="31.5" customHeight="1">
      <c r="A15" s="95" t="s">
        <v>345</v>
      </c>
      <c r="B15" s="338">
        <f>'[13]Sheet1'!B16/10000</f>
        <v>159.8547</v>
      </c>
      <c r="C15" s="339">
        <f>'[13]Sheet1'!D16</f>
        <v>7.5</v>
      </c>
      <c r="D15" s="343">
        <v>6</v>
      </c>
      <c r="E15" s="338">
        <f>'[13]Sheet1'!F16/10000</f>
        <v>3.0237</v>
      </c>
      <c r="F15" s="340">
        <f>'[13]Sheet1'!G16</f>
        <v>3.2</v>
      </c>
      <c r="G15" s="338">
        <f>'[13]Sheet1'!H16/10000</f>
        <v>110.5672</v>
      </c>
      <c r="H15" s="340">
        <f>'[13]Sheet1'!I16</f>
        <v>6.9</v>
      </c>
      <c r="I15" s="338">
        <f>'[13]Sheet1'!J16/10000</f>
        <v>46.2638</v>
      </c>
      <c r="J15" s="339">
        <f>'[13]Sheet1'!K16</f>
        <v>9.5</v>
      </c>
      <c r="K15" s="341"/>
      <c r="L15" s="342"/>
      <c r="P15" s="342"/>
    </row>
    <row r="16" spans="1:16" ht="27" customHeight="1">
      <c r="A16" s="95" t="s">
        <v>346</v>
      </c>
      <c r="B16" s="338">
        <f>'[13]Sheet1'!B17/10000</f>
        <v>57.6842</v>
      </c>
      <c r="C16" s="339">
        <f>'[13]Sheet1'!D17</f>
        <v>8.206</v>
      </c>
      <c r="D16" s="343">
        <v>3</v>
      </c>
      <c r="E16" s="338">
        <f>'[13]Sheet1'!F17/10000</f>
        <v>0.3534</v>
      </c>
      <c r="F16" s="340">
        <f>'[13]Sheet1'!G17</f>
        <v>3.2</v>
      </c>
      <c r="G16" s="338">
        <f>'[13]Sheet1'!H17/10000</f>
        <v>4.641</v>
      </c>
      <c r="H16" s="340">
        <f>'[13]Sheet1'!I17</f>
        <v>1.1</v>
      </c>
      <c r="I16" s="338">
        <f>'[13]Sheet1'!J17/10000</f>
        <v>52.6898</v>
      </c>
      <c r="J16" s="339">
        <f>'[13]Sheet1'!K17</f>
        <v>8.9</v>
      </c>
      <c r="K16" s="341"/>
      <c r="L16" s="342"/>
      <c r="P16" s="342"/>
    </row>
    <row r="17" spans="1:16" ht="27" customHeight="1">
      <c r="A17" s="95" t="s">
        <v>347</v>
      </c>
      <c r="B17" s="338">
        <f>'[13]Sheet1'!B18/10000</f>
        <v>52.0055</v>
      </c>
      <c r="C17" s="339">
        <f>'[13]Sheet1'!D18</f>
        <v>7.5</v>
      </c>
      <c r="D17" s="344">
        <v>6</v>
      </c>
      <c r="E17" s="338">
        <f>'[13]Sheet1'!F18/10000</f>
        <v>6.023</v>
      </c>
      <c r="F17" s="340">
        <f>'[13]Sheet1'!G18</f>
        <v>3.3</v>
      </c>
      <c r="G17" s="338">
        <f>'[13]Sheet1'!H18/10000</f>
        <v>32.9979</v>
      </c>
      <c r="H17" s="340">
        <f>'[13]Sheet1'!I18</f>
        <v>7.7</v>
      </c>
      <c r="I17" s="338">
        <f>'[13]Sheet1'!J18/10000</f>
        <v>12.9846</v>
      </c>
      <c r="J17" s="339">
        <f>'[13]Sheet1'!K18</f>
        <v>8.7</v>
      </c>
      <c r="K17" s="341"/>
      <c r="L17" s="342"/>
      <c r="P17" s="342"/>
    </row>
    <row r="18" spans="1:7" ht="15.75">
      <c r="A18" s="345" t="s">
        <v>349</v>
      </c>
      <c r="G18" s="347"/>
    </row>
  </sheetData>
  <sheetProtection/>
  <mergeCells count="7">
    <mergeCell ref="A1:J1"/>
    <mergeCell ref="I2:J2"/>
    <mergeCell ref="A3:A4"/>
    <mergeCell ref="B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zoomScale="85" zoomScaleNormal="85" zoomScalePageLayoutView="0" workbookViewId="0" topLeftCell="A1">
      <selection activeCell="X15" sqref="X15"/>
    </sheetView>
  </sheetViews>
  <sheetFormatPr defaultColWidth="8.00390625" defaultRowHeight="14.25"/>
  <cols>
    <col min="1" max="1" width="12.375" style="82" customWidth="1"/>
    <col min="2" max="2" width="10.125" style="83" customWidth="1"/>
    <col min="3" max="3" width="8.75390625" style="83" customWidth="1"/>
    <col min="4" max="4" width="8.875" style="84" customWidth="1"/>
    <col min="5" max="5" width="7.125" style="84" customWidth="1"/>
    <col min="6" max="6" width="11.00390625" style="85" customWidth="1"/>
    <col min="7" max="7" width="7.25390625" style="84" customWidth="1"/>
    <col min="8" max="8" width="6.75390625" style="84" customWidth="1"/>
    <col min="9" max="9" width="11.125" style="85" customWidth="1"/>
    <col min="10" max="10" width="7.50390625" style="84" customWidth="1"/>
    <col min="11" max="11" width="6.50390625" style="84" customWidth="1"/>
    <col min="12" max="12" width="11.00390625" style="85" customWidth="1"/>
    <col min="13" max="13" width="7.50390625" style="86" customWidth="1"/>
    <col min="14" max="14" width="5.75390625" style="86" customWidth="1"/>
    <col min="15" max="15" width="9.00390625" style="0" customWidth="1"/>
    <col min="16" max="16" width="6.625" style="0" customWidth="1"/>
    <col min="17" max="17" width="6.50390625" style="0" customWidth="1"/>
    <col min="18" max="18" width="9.375" style="0" customWidth="1"/>
    <col min="19" max="19" width="8.00390625" style="0" customWidth="1"/>
    <col min="20" max="20" width="6.125" style="0" customWidth="1"/>
  </cols>
  <sheetData>
    <row r="1" ht="27.75" customHeight="1"/>
    <row r="2" spans="1:20" ht="33" customHeight="1">
      <c r="A2" s="447" t="s">
        <v>307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1:14" s="79" customFormat="1" ht="26.25" customHeight="1">
      <c r="A3" s="87"/>
      <c r="B3" s="88"/>
      <c r="C3" s="88"/>
      <c r="D3" s="89"/>
      <c r="E3" s="89"/>
      <c r="F3" s="451"/>
      <c r="G3" s="451"/>
      <c r="H3" s="90"/>
      <c r="I3" s="98"/>
      <c r="J3" s="99"/>
      <c r="K3" s="99"/>
      <c r="L3" s="452"/>
      <c r="M3" s="452"/>
      <c r="N3" s="100"/>
    </row>
    <row r="4" spans="1:20" s="80" customFormat="1" ht="39" customHeight="1">
      <c r="A4" s="91"/>
      <c r="B4" s="453" t="s">
        <v>286</v>
      </c>
      <c r="C4" s="453"/>
      <c r="D4" s="446" t="s">
        <v>54</v>
      </c>
      <c r="E4" s="446"/>
      <c r="F4" s="446" t="s">
        <v>61</v>
      </c>
      <c r="G4" s="446"/>
      <c r="H4" s="446"/>
      <c r="I4" s="446" t="s">
        <v>45</v>
      </c>
      <c r="J4" s="446"/>
      <c r="K4" s="446"/>
      <c r="L4" s="446" t="s">
        <v>287</v>
      </c>
      <c r="M4" s="446"/>
      <c r="N4" s="446"/>
      <c r="O4" s="448" t="s">
        <v>72</v>
      </c>
      <c r="P4" s="448"/>
      <c r="Q4" s="448"/>
      <c r="R4" s="448" t="s">
        <v>74</v>
      </c>
      <c r="S4" s="448"/>
      <c r="T4" s="449"/>
    </row>
    <row r="5" spans="1:20" s="80" customFormat="1" ht="35.25">
      <c r="A5" s="91"/>
      <c r="B5" s="307" t="s">
        <v>288</v>
      </c>
      <c r="C5" s="307" t="s">
        <v>289</v>
      </c>
      <c r="D5" s="307" t="s">
        <v>122</v>
      </c>
      <c r="E5" s="307" t="s">
        <v>289</v>
      </c>
      <c r="F5" s="7" t="s">
        <v>214</v>
      </c>
      <c r="G5" s="307" t="s">
        <v>122</v>
      </c>
      <c r="H5" s="307" t="s">
        <v>289</v>
      </c>
      <c r="I5" s="7" t="s">
        <v>214</v>
      </c>
      <c r="J5" s="307" t="s">
        <v>122</v>
      </c>
      <c r="K5" s="307" t="s">
        <v>289</v>
      </c>
      <c r="L5" s="7" t="s">
        <v>214</v>
      </c>
      <c r="M5" s="307" t="s">
        <v>122</v>
      </c>
      <c r="N5" s="307" t="s">
        <v>289</v>
      </c>
      <c r="O5" s="308" t="s">
        <v>304</v>
      </c>
      <c r="P5" s="309" t="s">
        <v>305</v>
      </c>
      <c r="Q5" s="307" t="s">
        <v>289</v>
      </c>
      <c r="R5" s="310" t="s">
        <v>306</v>
      </c>
      <c r="S5" s="309" t="s">
        <v>305</v>
      </c>
      <c r="T5" s="10" t="s">
        <v>289</v>
      </c>
    </row>
    <row r="6" spans="1:20" s="81" customFormat="1" ht="30" customHeight="1">
      <c r="A6" s="93" t="s">
        <v>123</v>
      </c>
      <c r="B6" s="94">
        <f>'主要经济指标'!D13</f>
        <v>7.2</v>
      </c>
      <c r="C6" s="94" t="s">
        <v>53</v>
      </c>
      <c r="D6" s="94">
        <f>'主要经济指标'!D14</f>
        <v>11.6</v>
      </c>
      <c r="E6" s="94" t="str">
        <f>'[7]Sheet1'!$H$6</f>
        <v>—</v>
      </c>
      <c r="F6" s="101">
        <f>'主要经济指标'!C19</f>
        <v>923.9417370344748</v>
      </c>
      <c r="G6" s="94">
        <f>'主要经济指标'!D19</f>
        <v>9.2</v>
      </c>
      <c r="H6" s="94" t="str">
        <f>'[7]Sheet1'!$H$6</f>
        <v>—</v>
      </c>
      <c r="I6" s="315">
        <f>'[1]Sheet1'!$B$3/10000</f>
        <v>258.7391</v>
      </c>
      <c r="J6" s="316">
        <f>'[1]Sheet1'!$C$3</f>
        <v>6.12059663000106</v>
      </c>
      <c r="K6" s="94" t="str">
        <f>'[7]Sheet1'!$H$6</f>
        <v>—</v>
      </c>
      <c r="L6" s="101">
        <f>'[1]Sheet1'!$D$3/10000</f>
        <v>112.5999</v>
      </c>
      <c r="M6" s="94">
        <f>'[1]Sheet1'!$E$3</f>
        <v>-13.53852722041475</v>
      </c>
      <c r="N6" s="94" t="str">
        <f>'[7]Sheet1'!$H$6</f>
        <v>—</v>
      </c>
      <c r="O6" s="311">
        <v>23549.756128041</v>
      </c>
      <c r="P6" s="312">
        <v>7.949</v>
      </c>
      <c r="Q6" s="96" t="s">
        <v>53</v>
      </c>
      <c r="R6" s="311">
        <v>11984.7950006786</v>
      </c>
      <c r="S6" s="312">
        <v>8.949</v>
      </c>
      <c r="T6" s="313" t="s">
        <v>53</v>
      </c>
    </row>
    <row r="7" spans="1:20" s="80" customFormat="1" ht="30" customHeight="1">
      <c r="A7" s="95" t="s">
        <v>290</v>
      </c>
      <c r="B7" s="96">
        <v>-3</v>
      </c>
      <c r="C7" s="15">
        <v>12</v>
      </c>
      <c r="D7" s="96">
        <v>12</v>
      </c>
      <c r="E7" s="15">
        <v>11</v>
      </c>
      <c r="F7" s="102">
        <f>'[5]Sheet1'!B6/10000</f>
        <v>314.7306510620998</v>
      </c>
      <c r="G7" s="96">
        <v>9.7</v>
      </c>
      <c r="H7" s="15">
        <v>6</v>
      </c>
      <c r="I7" s="102">
        <v>23.28</v>
      </c>
      <c r="J7" s="96">
        <v>19.287961549103798</v>
      </c>
      <c r="K7" s="15">
        <v>2</v>
      </c>
      <c r="L7" s="102">
        <f>'[1]Sheet1'!$D$11/10000</f>
        <v>8.6659</v>
      </c>
      <c r="M7" s="96">
        <f>'[1]Sheet1'!$E$11</f>
        <v>-2.4341090507875407</v>
      </c>
      <c r="N7" s="15">
        <f>RANK(M7,M$7:M$18)</f>
        <v>5</v>
      </c>
      <c r="O7" s="314"/>
      <c r="P7" s="96"/>
      <c r="Q7" s="15"/>
      <c r="R7" s="314"/>
      <c r="S7" s="96"/>
      <c r="T7" s="15"/>
    </row>
    <row r="8" spans="1:20" s="80" customFormat="1" ht="30" customHeight="1">
      <c r="A8" s="95" t="s">
        <v>126</v>
      </c>
      <c r="B8" s="96">
        <v>8.9</v>
      </c>
      <c r="C8" s="15">
        <v>1</v>
      </c>
      <c r="D8" s="96">
        <v>12.3</v>
      </c>
      <c r="E8" s="15">
        <v>8</v>
      </c>
      <c r="F8" s="102">
        <f>'[5]Sheet1'!B7/10000</f>
        <v>19.70979694607308</v>
      </c>
      <c r="G8" s="96">
        <v>10.1</v>
      </c>
      <c r="H8" s="15">
        <v>2</v>
      </c>
      <c r="I8" s="102">
        <v>6.7545</v>
      </c>
      <c r="J8" s="96">
        <v>-22.090729783037474</v>
      </c>
      <c r="K8" s="15">
        <v>12</v>
      </c>
      <c r="L8" s="102">
        <f>'[1]Sheet1'!$D$12/10000</f>
        <v>2.2391</v>
      </c>
      <c r="M8" s="96">
        <f>'[1]Sheet1'!$E$12</f>
        <v>-53.142199434969136</v>
      </c>
      <c r="N8" s="15">
        <f>RANK(M8,M$7:M$18)</f>
        <v>12</v>
      </c>
      <c r="O8" s="314"/>
      <c r="P8" s="96"/>
      <c r="Q8" s="15"/>
      <c r="R8" s="314"/>
      <c r="S8" s="96"/>
      <c r="T8" s="15"/>
    </row>
    <row r="9" spans="1:20" s="80" customFormat="1" ht="30" customHeight="1">
      <c r="A9" s="95" t="s">
        <v>127</v>
      </c>
      <c r="B9" s="96">
        <v>7.3</v>
      </c>
      <c r="C9" s="15">
        <v>7</v>
      </c>
      <c r="D9" s="96">
        <v>12.6</v>
      </c>
      <c r="E9" s="15">
        <v>3</v>
      </c>
      <c r="F9" s="102">
        <f>'[5]Sheet1'!B8/10000</f>
        <v>22.204996437048063</v>
      </c>
      <c r="G9" s="96">
        <v>9.8</v>
      </c>
      <c r="H9" s="15">
        <v>5</v>
      </c>
      <c r="I9" s="102">
        <v>3.3559</v>
      </c>
      <c r="J9" s="96">
        <v>7.868599530712615</v>
      </c>
      <c r="K9" s="15">
        <v>6</v>
      </c>
      <c r="L9" s="102">
        <f>'[1]Sheet1'!$D$13/10000</f>
        <v>2.0669</v>
      </c>
      <c r="M9" s="96">
        <f>'[1]Sheet1'!$E$13</f>
        <v>-0.3567468543605088</v>
      </c>
      <c r="N9" s="15">
        <f>RANK(M9,M$7:M$18)</f>
        <v>4</v>
      </c>
      <c r="O9" s="314"/>
      <c r="P9" s="96"/>
      <c r="Q9" s="15"/>
      <c r="R9" s="314"/>
      <c r="S9" s="96"/>
      <c r="T9" s="15"/>
    </row>
    <row r="10" spans="1:20" s="80" customFormat="1" ht="30" customHeight="1">
      <c r="A10" s="95" t="s">
        <v>128</v>
      </c>
      <c r="B10" s="96">
        <v>8.5</v>
      </c>
      <c r="C10" s="15">
        <v>3</v>
      </c>
      <c r="D10" s="96">
        <v>12.5</v>
      </c>
      <c r="E10" s="15">
        <v>4</v>
      </c>
      <c r="F10" s="102">
        <f>'[5]Sheet1'!B9/10000</f>
        <v>79.14123259507467</v>
      </c>
      <c r="G10" s="96">
        <v>9.1</v>
      </c>
      <c r="H10" s="15">
        <v>11</v>
      </c>
      <c r="I10" s="102">
        <v>8.9856</v>
      </c>
      <c r="J10" s="96">
        <v>19.910323476032872</v>
      </c>
      <c r="K10" s="15">
        <v>1</v>
      </c>
      <c r="L10" s="102">
        <f>'[1]Sheet1'!$D$20/10000</f>
        <v>5.4047</v>
      </c>
      <c r="M10" s="96">
        <f>'[1]Sheet1'!$E$20</f>
        <v>10.457796852646624</v>
      </c>
      <c r="N10" s="15">
        <f aca="true" t="shared" si="0" ref="N10:N18">RANK(M10,M$7:M$18)</f>
        <v>1</v>
      </c>
      <c r="O10" s="314">
        <v>22928.8167146409</v>
      </c>
      <c r="P10" s="96">
        <v>7.83633579516923</v>
      </c>
      <c r="Q10" s="15">
        <f aca="true" t="shared" si="1" ref="Q10:Q15">RANK(P10,P$7:P$18)</f>
        <v>3</v>
      </c>
      <c r="R10" s="314">
        <v>13329.1188264461</v>
      </c>
      <c r="S10" s="96">
        <v>9.04060288810868</v>
      </c>
      <c r="T10" s="15">
        <f aca="true" t="shared" si="2" ref="T10:T15">RANK(S10,S$7:S$18)</f>
        <v>3</v>
      </c>
    </row>
    <row r="11" spans="1:20" s="80" customFormat="1" ht="30" customHeight="1">
      <c r="A11" s="95" t="s">
        <v>129</v>
      </c>
      <c r="B11" s="96">
        <v>8.7</v>
      </c>
      <c r="C11" s="15">
        <v>2</v>
      </c>
      <c r="D11" s="96">
        <v>12.4</v>
      </c>
      <c r="E11" s="15">
        <v>5</v>
      </c>
      <c r="F11" s="102">
        <f>'[5]Sheet1'!B10/10000</f>
        <v>80.29783470413773</v>
      </c>
      <c r="G11" s="96">
        <v>10</v>
      </c>
      <c r="H11" s="15">
        <v>3</v>
      </c>
      <c r="I11" s="102">
        <v>7.9991</v>
      </c>
      <c r="J11" s="96">
        <v>9.835502828582406</v>
      </c>
      <c r="K11" s="15">
        <v>5</v>
      </c>
      <c r="L11" s="102">
        <f>'[1]Sheet1'!$D$19/10000</f>
        <v>4.5506</v>
      </c>
      <c r="M11" s="96">
        <f>'[1]Sheet1'!$E$19</f>
        <v>-9.844477464091142</v>
      </c>
      <c r="N11" s="15">
        <f t="shared" si="0"/>
        <v>6</v>
      </c>
      <c r="O11" s="314">
        <v>22118.9950741242</v>
      </c>
      <c r="P11" s="96">
        <v>7.96199652975101</v>
      </c>
      <c r="Q11" s="15">
        <f t="shared" si="1"/>
        <v>2</v>
      </c>
      <c r="R11" s="314">
        <v>13049.1164444914</v>
      </c>
      <c r="S11" s="96">
        <v>9.13144674970649</v>
      </c>
      <c r="T11" s="15">
        <f t="shared" si="2"/>
        <v>2</v>
      </c>
    </row>
    <row r="12" spans="1:20" s="80" customFormat="1" ht="30" customHeight="1">
      <c r="A12" s="95" t="s">
        <v>130</v>
      </c>
      <c r="B12" s="96">
        <v>-1.6</v>
      </c>
      <c r="C12" s="15">
        <v>11</v>
      </c>
      <c r="D12" s="96">
        <v>8.5</v>
      </c>
      <c r="E12" s="15">
        <v>12</v>
      </c>
      <c r="F12" s="102">
        <f>'[5]Sheet1'!B11/10000</f>
        <v>72.27866795331433</v>
      </c>
      <c r="G12" s="96">
        <v>3.5</v>
      </c>
      <c r="H12" s="15">
        <v>12</v>
      </c>
      <c r="I12" s="102">
        <v>12.0043</v>
      </c>
      <c r="J12" s="96">
        <v>5.9645499002524645</v>
      </c>
      <c r="K12" s="15">
        <v>7</v>
      </c>
      <c r="L12" s="102">
        <f>'[1]Sheet1'!$D$17/10000</f>
        <v>8.4049</v>
      </c>
      <c r="M12" s="96">
        <f>'[1]Sheet1'!$E$17</f>
        <v>8.254765584750132</v>
      </c>
      <c r="N12" s="15">
        <f t="shared" si="0"/>
        <v>2</v>
      </c>
      <c r="O12" s="314">
        <v>23236.2716232456</v>
      </c>
      <c r="P12" s="96">
        <v>7.35171080041588</v>
      </c>
      <c r="Q12" s="15">
        <f t="shared" si="1"/>
        <v>6</v>
      </c>
      <c r="R12" s="314">
        <v>13849.0396991623</v>
      </c>
      <c r="S12" s="96">
        <v>8.34297994319138</v>
      </c>
      <c r="T12" s="15">
        <f t="shared" si="2"/>
        <v>6</v>
      </c>
    </row>
    <row r="13" spans="1:20" s="80" customFormat="1" ht="30" customHeight="1">
      <c r="A13" s="95" t="s">
        <v>308</v>
      </c>
      <c r="B13" s="96">
        <v>8.3</v>
      </c>
      <c r="C13" s="15">
        <v>4</v>
      </c>
      <c r="D13" s="96">
        <v>12.8</v>
      </c>
      <c r="E13" s="15">
        <v>1</v>
      </c>
      <c r="F13" s="102">
        <f>'[5]Sheet1'!B12/10000</f>
        <v>81.18158759131451</v>
      </c>
      <c r="G13" s="96">
        <v>10.2</v>
      </c>
      <c r="H13" s="15">
        <v>1</v>
      </c>
      <c r="I13" s="102">
        <v>12.2999</v>
      </c>
      <c r="J13" s="96">
        <v>2.936647418193999</v>
      </c>
      <c r="K13" s="15">
        <v>9</v>
      </c>
      <c r="L13" s="102">
        <f>'[1]Sheet1'!$D$16/10000</f>
        <v>6.9854</v>
      </c>
      <c r="M13" s="96">
        <f>'[1]Sheet1'!$E$16</f>
        <v>-10.0329709958271</v>
      </c>
      <c r="N13" s="15">
        <f t="shared" si="0"/>
        <v>7</v>
      </c>
      <c r="O13" s="314">
        <v>16493.8368769747</v>
      </c>
      <c r="P13" s="96">
        <v>7.74200618572642</v>
      </c>
      <c r="Q13" s="15">
        <f t="shared" si="1"/>
        <v>4</v>
      </c>
      <c r="R13" s="314">
        <v>8210.57543220245</v>
      </c>
      <c r="S13" s="96">
        <v>9.48944123114451</v>
      </c>
      <c r="T13" s="15">
        <f t="shared" si="2"/>
        <v>1</v>
      </c>
    </row>
    <row r="14" spans="1:20" s="80" customFormat="1" ht="30" customHeight="1">
      <c r="A14" s="95" t="s">
        <v>132</v>
      </c>
      <c r="B14" s="96">
        <v>6.8</v>
      </c>
      <c r="C14" s="15">
        <v>8</v>
      </c>
      <c r="D14" s="96">
        <v>12.2</v>
      </c>
      <c r="E14" s="15">
        <v>10</v>
      </c>
      <c r="F14" s="102">
        <f>'[5]Sheet1'!B13/10000</f>
        <v>68.19132818492952</v>
      </c>
      <c r="G14" s="96">
        <v>9.2</v>
      </c>
      <c r="H14" s="15">
        <v>10</v>
      </c>
      <c r="I14" s="102">
        <v>17.3934</v>
      </c>
      <c r="J14" s="96">
        <v>16.58634349717471</v>
      </c>
      <c r="K14" s="15">
        <v>3</v>
      </c>
      <c r="L14" s="102">
        <f>'[1]Sheet1'!$D$15/10000</f>
        <v>9.2578</v>
      </c>
      <c r="M14" s="96">
        <f>'[1]Sheet1'!$E$15</f>
        <v>6.475134563187197</v>
      </c>
      <c r="N14" s="15">
        <f t="shared" si="0"/>
        <v>3</v>
      </c>
      <c r="O14" s="314">
        <v>22656.5321912742</v>
      </c>
      <c r="P14" s="96">
        <v>7.62499223653377</v>
      </c>
      <c r="Q14" s="15">
        <f t="shared" si="1"/>
        <v>5</v>
      </c>
      <c r="R14" s="314">
        <v>13131.2571289559</v>
      </c>
      <c r="S14" s="96">
        <v>8.84078658598998</v>
      </c>
      <c r="T14" s="15">
        <f t="shared" si="2"/>
        <v>5</v>
      </c>
    </row>
    <row r="15" spans="1:20" s="80" customFormat="1" ht="30" customHeight="1">
      <c r="A15" s="95" t="s">
        <v>133</v>
      </c>
      <c r="B15" s="96">
        <v>7.6</v>
      </c>
      <c r="C15" s="15">
        <v>6</v>
      </c>
      <c r="D15" s="96">
        <v>12.4</v>
      </c>
      <c r="E15" s="15">
        <v>5</v>
      </c>
      <c r="F15" s="102">
        <f>'[5]Sheet1'!B14/10000</f>
        <v>55.58975942881955</v>
      </c>
      <c r="G15" s="96">
        <v>9.6</v>
      </c>
      <c r="H15" s="15">
        <v>8</v>
      </c>
      <c r="I15" s="102">
        <v>8.0082</v>
      </c>
      <c r="J15" s="96">
        <v>1.3183198380566807</v>
      </c>
      <c r="K15" s="15">
        <v>10</v>
      </c>
      <c r="L15" s="102">
        <f>'[1]Sheet1'!$D$18/10000</f>
        <v>4.5691</v>
      </c>
      <c r="M15" s="96">
        <f>'[1]Sheet1'!$E$18</f>
        <v>-14.378607300802031</v>
      </c>
      <c r="N15" s="15">
        <f t="shared" si="0"/>
        <v>9</v>
      </c>
      <c r="O15" s="314">
        <v>21662.1663899246</v>
      </c>
      <c r="P15" s="96">
        <v>8.08124543355022</v>
      </c>
      <c r="Q15" s="15">
        <f t="shared" si="1"/>
        <v>1</v>
      </c>
      <c r="R15" s="314">
        <v>12097.451777541</v>
      </c>
      <c r="S15" s="96">
        <v>8.92299295204419</v>
      </c>
      <c r="T15" s="15">
        <f t="shared" si="2"/>
        <v>4</v>
      </c>
    </row>
    <row r="16" spans="1:20" s="80" customFormat="1" ht="42.75" customHeight="1">
      <c r="A16" s="95" t="s">
        <v>291</v>
      </c>
      <c r="B16" s="96">
        <v>6.8</v>
      </c>
      <c r="C16" s="15">
        <v>8</v>
      </c>
      <c r="D16" s="96">
        <v>12.4</v>
      </c>
      <c r="E16" s="15">
        <v>5</v>
      </c>
      <c r="F16" s="102">
        <f>'[5]Sheet1'!B15/10000</f>
        <v>86.99376122800952</v>
      </c>
      <c r="G16" s="96">
        <v>9.7</v>
      </c>
      <c r="H16" s="15">
        <v>6</v>
      </c>
      <c r="I16" s="102">
        <v>28.7988</v>
      </c>
      <c r="J16" s="96">
        <v>0.8502591399355737</v>
      </c>
      <c r="K16" s="15">
        <v>11</v>
      </c>
      <c r="L16" s="102">
        <f>'[1]Sheet1'!$D$8/10000</f>
        <v>10.7559</v>
      </c>
      <c r="M16" s="96">
        <f>'[1]Sheet1'!$E$8</f>
        <v>-19.56160818451046</v>
      </c>
      <c r="N16" s="15">
        <f t="shared" si="0"/>
        <v>10</v>
      </c>
      <c r="O16" s="96"/>
      <c r="P16" s="96"/>
      <c r="Q16" s="15"/>
      <c r="R16" s="96"/>
      <c r="S16" s="96"/>
      <c r="T16" s="15"/>
    </row>
    <row r="17" spans="1:20" s="80" customFormat="1" ht="30" customHeight="1">
      <c r="A17" s="95" t="s">
        <v>292</v>
      </c>
      <c r="B17" s="96">
        <v>1</v>
      </c>
      <c r="C17" s="15">
        <v>10</v>
      </c>
      <c r="D17" s="96">
        <v>12.700000000000001</v>
      </c>
      <c r="E17" s="15">
        <v>2</v>
      </c>
      <c r="F17" s="102">
        <f>'[5]Sheet1'!B16/10000</f>
        <v>16.96629064649053</v>
      </c>
      <c r="G17" s="96">
        <v>9.9</v>
      </c>
      <c r="H17" s="15">
        <v>4</v>
      </c>
      <c r="I17" s="102">
        <v>5.5788</v>
      </c>
      <c r="J17" s="96">
        <v>3.672043410391737</v>
      </c>
      <c r="K17" s="15">
        <v>8</v>
      </c>
      <c r="L17" s="102">
        <f>'[1]Sheet1'!$D$9/10000</f>
        <v>2.2942</v>
      </c>
      <c r="M17" s="96">
        <f>'[1]Sheet1'!$E$9</f>
        <v>-13.735664598608764</v>
      </c>
      <c r="N17" s="15">
        <f t="shared" si="0"/>
        <v>8</v>
      </c>
      <c r="O17" s="96"/>
      <c r="P17" s="96"/>
      <c r="Q17" s="15"/>
      <c r="R17" s="96"/>
      <c r="S17" s="96"/>
      <c r="T17" s="15"/>
    </row>
    <row r="18" spans="1:20" s="80" customFormat="1" ht="30" customHeight="1">
      <c r="A18" s="95" t="s">
        <v>134</v>
      </c>
      <c r="B18" s="96">
        <v>8</v>
      </c>
      <c r="C18" s="15">
        <v>5</v>
      </c>
      <c r="D18" s="96">
        <v>12.3</v>
      </c>
      <c r="E18" s="15">
        <v>8</v>
      </c>
      <c r="F18" s="102">
        <f>'[5]Sheet1'!B17/10000</f>
        <v>7.677982770531152</v>
      </c>
      <c r="G18" s="96">
        <v>9.5</v>
      </c>
      <c r="H18" s="15">
        <v>9</v>
      </c>
      <c r="I18" s="102">
        <v>1.5993</v>
      </c>
      <c r="J18" s="96">
        <v>16.11006243647452</v>
      </c>
      <c r="K18" s="15">
        <v>4</v>
      </c>
      <c r="L18" s="102">
        <f>'[1]Sheet1'!$D$7/10000</f>
        <v>0.8577</v>
      </c>
      <c r="M18" s="96">
        <f>'[1]Sheet1'!$E$7</f>
        <v>-23.45381526104417</v>
      </c>
      <c r="N18" s="15">
        <f t="shared" si="0"/>
        <v>11</v>
      </c>
      <c r="O18" s="314"/>
      <c r="P18" s="96"/>
      <c r="Q18" s="15"/>
      <c r="R18" s="314"/>
      <c r="S18" s="96"/>
      <c r="T18" s="15"/>
    </row>
    <row r="19" spans="1:14" s="80" customFormat="1" ht="65.25" customHeight="1">
      <c r="A19" s="450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97"/>
    </row>
    <row r="20" spans="1:5" ht="15.75">
      <c r="A20" s="82" t="s">
        <v>46</v>
      </c>
      <c r="D20" s="85"/>
      <c r="E20" s="85"/>
    </row>
    <row r="21" spans="4:5" ht="15.75">
      <c r="D21" s="85"/>
      <c r="E21" s="85"/>
    </row>
    <row r="22" spans="4:5" ht="15.75">
      <c r="D22" s="85"/>
      <c r="E22" s="85"/>
    </row>
    <row r="23" spans="4:5" ht="15.75">
      <c r="D23" s="85"/>
      <c r="E23" s="85"/>
    </row>
    <row r="24" spans="4:5" ht="15.75">
      <c r="D24" s="85"/>
      <c r="E24" s="85"/>
    </row>
    <row r="25" spans="4:5" ht="15.75">
      <c r="D25" s="85"/>
      <c r="E25" s="85"/>
    </row>
    <row r="26" spans="4:5" ht="15.75">
      <c r="D26" s="85"/>
      <c r="E26" s="85"/>
    </row>
    <row r="27" spans="4:5" ht="15.75">
      <c r="D27" s="85"/>
      <c r="E27" s="85"/>
    </row>
    <row r="28" spans="4:5" ht="15.75">
      <c r="D28" s="85"/>
      <c r="E28" s="85"/>
    </row>
    <row r="29" spans="4:5" ht="15.75">
      <c r="D29" s="85"/>
      <c r="E29" s="85"/>
    </row>
    <row r="30" spans="4:5" ht="15.75">
      <c r="D30" s="85"/>
      <c r="E30" s="85"/>
    </row>
    <row r="31" spans="4:5" ht="15.75">
      <c r="D31" s="85"/>
      <c r="E31" s="85"/>
    </row>
    <row r="32" spans="4:5" ht="15.75">
      <c r="D32" s="85"/>
      <c r="E32" s="85"/>
    </row>
    <row r="33" spans="4:5" ht="15.75">
      <c r="D33" s="85"/>
      <c r="E33" s="85"/>
    </row>
    <row r="34" spans="4:5" ht="15.75">
      <c r="D34" s="85"/>
      <c r="E34" s="85"/>
    </row>
    <row r="35" spans="4:5" ht="15.75">
      <c r="D35" s="85"/>
      <c r="E35" s="85"/>
    </row>
    <row r="36" spans="4:5" ht="15.75">
      <c r="D36" s="85"/>
      <c r="E36" s="85"/>
    </row>
    <row r="37" spans="4:5" ht="15.75">
      <c r="D37" s="85"/>
      <c r="E37" s="85"/>
    </row>
    <row r="38" spans="4:5" ht="15.75">
      <c r="D38" s="85"/>
      <c r="E38" s="85"/>
    </row>
    <row r="39" spans="4:5" ht="15.75">
      <c r="D39" s="85"/>
      <c r="E39" s="85"/>
    </row>
    <row r="40" spans="4:5" ht="15.75">
      <c r="D40" s="85"/>
      <c r="E40" s="85"/>
    </row>
    <row r="41" spans="4:5" ht="15.75">
      <c r="D41" s="85"/>
      <c r="E41" s="85"/>
    </row>
    <row r="42" spans="4:5" ht="15.75">
      <c r="D42" s="85"/>
      <c r="E42" s="85"/>
    </row>
    <row r="43" spans="4:5" ht="15.75">
      <c r="D43" s="85"/>
      <c r="E43" s="85"/>
    </row>
    <row r="44" spans="4:5" ht="15.75">
      <c r="D44" s="85"/>
      <c r="E44" s="85"/>
    </row>
    <row r="45" spans="4:5" ht="15.75">
      <c r="D45" s="85"/>
      <c r="E45" s="85"/>
    </row>
  </sheetData>
  <sheetProtection/>
  <mergeCells count="11">
    <mergeCell ref="A19:M19"/>
    <mergeCell ref="F3:G3"/>
    <mergeCell ref="L3:M3"/>
    <mergeCell ref="B4:C4"/>
    <mergeCell ref="D4:E4"/>
    <mergeCell ref="F4:H4"/>
    <mergeCell ref="I4:K4"/>
    <mergeCell ref="L4:N4"/>
    <mergeCell ref="A2:T2"/>
    <mergeCell ref="O4:Q4"/>
    <mergeCell ref="R4:T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7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S12"/>
  <sheetViews>
    <sheetView zoomScalePageLayoutView="0" workbookViewId="0" topLeftCell="A1">
      <selection activeCell="I7" sqref="I7"/>
    </sheetView>
  </sheetViews>
  <sheetFormatPr defaultColWidth="8.00390625" defaultRowHeight="14.25"/>
  <cols>
    <col min="1" max="1" width="29.375" style="67" customWidth="1"/>
    <col min="2" max="2" width="7.125" style="66" bestFit="1" customWidth="1"/>
    <col min="3" max="3" width="14.375" style="66" customWidth="1"/>
    <col min="4" max="4" width="15.50390625" style="66" customWidth="1"/>
    <col min="5" max="32" width="9.00390625" style="67" customWidth="1"/>
    <col min="33" max="128" width="8.00390625" style="67" customWidth="1"/>
    <col min="129" max="149" width="9.00390625" style="67" customWidth="1"/>
    <col min="150" max="16384" width="8.00390625" style="67" customWidth="1"/>
  </cols>
  <sheetData>
    <row r="1" spans="1:4" ht="31.5" customHeight="1">
      <c r="A1" s="411" t="s">
        <v>303</v>
      </c>
      <c r="B1" s="411"/>
      <c r="C1" s="411"/>
      <c r="D1" s="411"/>
    </row>
    <row r="2" spans="1:4" ht="15.75" customHeight="1">
      <c r="A2" s="68"/>
      <c r="B2" s="68"/>
      <c r="C2" s="68"/>
      <c r="D2" s="68"/>
    </row>
    <row r="3" spans="1:4" s="65" customFormat="1" ht="27.75" customHeight="1">
      <c r="A3" s="69" t="s">
        <v>36</v>
      </c>
      <c r="B3" s="70" t="s">
        <v>37</v>
      </c>
      <c r="C3" s="71" t="s">
        <v>196</v>
      </c>
      <c r="D3" s="72" t="s">
        <v>39</v>
      </c>
    </row>
    <row r="4" spans="1:4" s="65" customFormat="1" ht="34.5" customHeight="1">
      <c r="A4" s="73" t="s">
        <v>293</v>
      </c>
      <c r="B4" s="74" t="s">
        <v>41</v>
      </c>
      <c r="C4" s="75">
        <v>19.5</v>
      </c>
      <c r="D4" s="75">
        <v>40.9</v>
      </c>
    </row>
    <row r="5" spans="1:9" s="65" customFormat="1" ht="34.5" customHeight="1">
      <c r="A5" s="73" t="s">
        <v>45</v>
      </c>
      <c r="B5" s="74" t="s">
        <v>41</v>
      </c>
      <c r="C5" s="75">
        <v>7</v>
      </c>
      <c r="D5" s="75">
        <v>24.3</v>
      </c>
      <c r="I5" s="65" t="s">
        <v>55</v>
      </c>
    </row>
    <row r="6" spans="1:4" s="65" customFormat="1" ht="34.5" customHeight="1">
      <c r="A6" s="73" t="s">
        <v>287</v>
      </c>
      <c r="B6" s="74" t="s">
        <v>41</v>
      </c>
      <c r="C6" s="75">
        <v>3.4</v>
      </c>
      <c r="D6" s="75">
        <v>8.6</v>
      </c>
    </row>
    <row r="7" spans="1:4" s="65" customFormat="1" ht="34.5" customHeight="1">
      <c r="A7" s="73" t="s">
        <v>286</v>
      </c>
      <c r="B7" s="74" t="s">
        <v>41</v>
      </c>
      <c r="C7" s="75">
        <v>30.4</v>
      </c>
      <c r="D7" s="75">
        <v>9.1</v>
      </c>
    </row>
    <row r="8" spans="1:4" s="65" customFormat="1" ht="34.5" customHeight="1">
      <c r="A8" s="73" t="s">
        <v>54</v>
      </c>
      <c r="B8" s="74" t="s">
        <v>41</v>
      </c>
      <c r="C8" s="75">
        <v>70.9</v>
      </c>
      <c r="D8" s="75">
        <v>17.9</v>
      </c>
    </row>
    <row r="9" spans="1:4" s="65" customFormat="1" ht="34.5" customHeight="1">
      <c r="A9" s="73" t="s">
        <v>294</v>
      </c>
      <c r="B9" s="74" t="s">
        <v>295</v>
      </c>
      <c r="C9" s="75">
        <v>42.9</v>
      </c>
      <c r="D9" s="75">
        <v>8.7</v>
      </c>
    </row>
    <row r="10" spans="1:4" s="65" customFormat="1" ht="34.5" customHeight="1">
      <c r="A10" s="76" t="s">
        <v>62</v>
      </c>
      <c r="B10" s="74" t="s">
        <v>67</v>
      </c>
      <c r="C10" s="75">
        <v>18.1</v>
      </c>
      <c r="D10" s="77">
        <v>130.9</v>
      </c>
    </row>
    <row r="11" spans="1:4" ht="32.25" customHeight="1">
      <c r="A11" s="412" t="s">
        <v>296</v>
      </c>
      <c r="B11" s="412"/>
      <c r="C11" s="412"/>
      <c r="D11" s="412"/>
    </row>
    <row r="12" spans="1:149" s="66" customFormat="1" ht="15.75">
      <c r="A12" s="7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</row>
  </sheetData>
  <sheetProtection/>
  <mergeCells count="2">
    <mergeCell ref="A1:D1"/>
    <mergeCell ref="A11:D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T38"/>
  <sheetViews>
    <sheetView zoomScale="55" zoomScaleNormal="55" zoomScalePageLayoutView="0" workbookViewId="0" topLeftCell="A1">
      <selection activeCell="I12" sqref="I12"/>
    </sheetView>
  </sheetViews>
  <sheetFormatPr defaultColWidth="10.00390625" defaultRowHeight="14.25"/>
  <cols>
    <col min="1" max="1" width="49.375" style="39" customWidth="1"/>
    <col min="2" max="5" width="14.50390625" style="39" customWidth="1"/>
    <col min="6" max="6" width="14.50390625" style="40" customWidth="1"/>
    <col min="7" max="16384" width="10.00390625" style="39" customWidth="1"/>
  </cols>
  <sheetData>
    <row r="1" spans="1:6" ht="45.75" customHeight="1" thickBot="1">
      <c r="A1" s="454" t="s">
        <v>350</v>
      </c>
      <c r="B1" s="454"/>
      <c r="C1" s="454"/>
      <c r="D1" s="454"/>
      <c r="E1" s="454"/>
      <c r="F1" s="454"/>
    </row>
    <row r="2" spans="1:6" s="35" customFormat="1" ht="27" customHeight="1">
      <c r="A2" s="459" t="s">
        <v>297</v>
      </c>
      <c r="B2" s="456" t="s">
        <v>351</v>
      </c>
      <c r="C2" s="455" t="s">
        <v>352</v>
      </c>
      <c r="D2" s="456"/>
      <c r="E2" s="457" t="s">
        <v>353</v>
      </c>
      <c r="F2" s="458"/>
    </row>
    <row r="3" spans="1:6" s="35" customFormat="1" ht="27" customHeight="1">
      <c r="A3" s="460"/>
      <c r="B3" s="461"/>
      <c r="C3" s="348" t="s">
        <v>354</v>
      </c>
      <c r="D3" s="41" t="s">
        <v>355</v>
      </c>
      <c r="E3" s="348" t="s">
        <v>354</v>
      </c>
      <c r="F3" s="42" t="s">
        <v>355</v>
      </c>
    </row>
    <row r="4" spans="1:6" s="35" customFormat="1" ht="27" customHeight="1">
      <c r="A4" s="43" t="s">
        <v>356</v>
      </c>
      <c r="B4" s="44" t="s">
        <v>298</v>
      </c>
      <c r="C4" s="349">
        <v>25321.58</v>
      </c>
      <c r="D4" s="47">
        <v>7.8</v>
      </c>
      <c r="E4" s="349">
        <v>23863.48</v>
      </c>
      <c r="F4" s="50">
        <v>7.5</v>
      </c>
    </row>
    <row r="5" spans="1:6" s="35" customFormat="1" ht="27" customHeight="1">
      <c r="A5" s="43" t="s">
        <v>357</v>
      </c>
      <c r="B5" s="44" t="s">
        <v>298</v>
      </c>
      <c r="C5" s="349" t="s">
        <v>358</v>
      </c>
      <c r="D5" s="47">
        <v>3.1</v>
      </c>
      <c r="E5" s="349" t="s">
        <v>358</v>
      </c>
      <c r="F5" s="50">
        <v>3.1</v>
      </c>
    </row>
    <row r="6" spans="1:6" s="35" customFormat="1" ht="27" customHeight="1">
      <c r="A6" s="43" t="s">
        <v>359</v>
      </c>
      <c r="B6" s="44" t="s">
        <v>298</v>
      </c>
      <c r="C6" s="349" t="s">
        <v>358</v>
      </c>
      <c r="D6" s="47">
        <v>6.7</v>
      </c>
      <c r="E6" s="349" t="s">
        <v>358</v>
      </c>
      <c r="F6" s="50">
        <v>6.3</v>
      </c>
    </row>
    <row r="7" spans="1:11" s="35" customFormat="1" ht="27" customHeight="1">
      <c r="A7" s="43" t="s">
        <v>360</v>
      </c>
      <c r="B7" s="44" t="s">
        <v>298</v>
      </c>
      <c r="C7" s="349" t="s">
        <v>358</v>
      </c>
      <c r="D7" s="47">
        <v>9.5</v>
      </c>
      <c r="E7" s="349" t="s">
        <v>358</v>
      </c>
      <c r="F7" s="50">
        <v>9.7</v>
      </c>
      <c r="H7" s="350"/>
      <c r="I7" s="350"/>
      <c r="J7" s="351"/>
      <c r="K7" s="351"/>
    </row>
    <row r="8" spans="1:6" ht="27" customHeight="1">
      <c r="A8" s="43" t="s">
        <v>361</v>
      </c>
      <c r="B8" s="44" t="s">
        <v>362</v>
      </c>
      <c r="C8" s="349" t="s">
        <v>358</v>
      </c>
      <c r="D8" s="47">
        <v>6.9</v>
      </c>
      <c r="E8" s="349" t="s">
        <v>358</v>
      </c>
      <c r="F8" s="50">
        <v>6.7</v>
      </c>
    </row>
    <row r="9" spans="1:6" ht="27" customHeight="1">
      <c r="A9" s="352" t="s">
        <v>363</v>
      </c>
      <c r="B9" s="44" t="s">
        <v>362</v>
      </c>
      <c r="C9" s="47">
        <v>2103.07056</v>
      </c>
      <c r="D9" s="47">
        <v>11.31</v>
      </c>
      <c r="E9" s="47">
        <v>1875.1</v>
      </c>
      <c r="F9" s="50">
        <v>17.9</v>
      </c>
    </row>
    <row r="10" spans="1:8" ht="27" customHeight="1">
      <c r="A10" s="43" t="s">
        <v>364</v>
      </c>
      <c r="B10" s="44" t="s">
        <v>362</v>
      </c>
      <c r="C10" s="45" t="s">
        <v>53</v>
      </c>
      <c r="D10" s="45">
        <v>10</v>
      </c>
      <c r="E10" s="45">
        <v>20709.5</v>
      </c>
      <c r="F10" s="353">
        <v>12.6</v>
      </c>
      <c r="H10" s="354"/>
    </row>
    <row r="11" spans="1:6" ht="27" customHeight="1">
      <c r="A11" s="43" t="s">
        <v>365</v>
      </c>
      <c r="B11" s="44" t="s">
        <v>362</v>
      </c>
      <c r="C11" s="45">
        <v>2738.4736</v>
      </c>
      <c r="D11" s="45">
        <v>15.6</v>
      </c>
      <c r="E11" s="45">
        <v>2368.03</v>
      </c>
      <c r="F11" s="353">
        <v>14.9</v>
      </c>
    </row>
    <row r="12" spans="1:6" s="36" customFormat="1" ht="27" customHeight="1">
      <c r="A12" s="43" t="s">
        <v>366</v>
      </c>
      <c r="B12" s="44" t="s">
        <v>367</v>
      </c>
      <c r="C12" s="45">
        <v>5944.2581</v>
      </c>
      <c r="D12" s="45">
        <v>10.6</v>
      </c>
      <c r="E12" s="45">
        <v>5373.5</v>
      </c>
      <c r="F12" s="353">
        <v>7.4</v>
      </c>
    </row>
    <row r="13" spans="1:6" s="36" customFormat="1" ht="27" customHeight="1">
      <c r="A13" s="43" t="s">
        <v>368</v>
      </c>
      <c r="B13" s="44" t="s">
        <v>362</v>
      </c>
      <c r="C13" s="45">
        <v>3461.3295</v>
      </c>
      <c r="D13" s="45">
        <v>26.7</v>
      </c>
      <c r="E13" s="45">
        <v>2731.1</v>
      </c>
      <c r="F13" s="353">
        <v>16</v>
      </c>
    </row>
    <row r="14" spans="1:8" ht="27" customHeight="1">
      <c r="A14" s="46" t="s">
        <v>369</v>
      </c>
      <c r="B14" s="44" t="s">
        <v>362</v>
      </c>
      <c r="C14" s="47">
        <v>11010.5323</v>
      </c>
      <c r="D14" s="47">
        <v>10.169353979379594</v>
      </c>
      <c r="E14" s="47">
        <v>10471.5</v>
      </c>
      <c r="F14" s="50">
        <v>10.5</v>
      </c>
      <c r="H14" s="40"/>
    </row>
    <row r="15" spans="1:6" ht="27" customHeight="1">
      <c r="A15" s="355" t="s">
        <v>370</v>
      </c>
      <c r="B15" s="44" t="s">
        <v>371</v>
      </c>
      <c r="C15" s="47">
        <v>3963.6</v>
      </c>
      <c r="D15" s="47">
        <v>7.8</v>
      </c>
      <c r="E15" s="47">
        <v>4322.6</v>
      </c>
      <c r="F15" s="50">
        <v>8.5</v>
      </c>
    </row>
    <row r="16" spans="1:6" ht="27" customHeight="1">
      <c r="A16" s="43" t="s">
        <v>299</v>
      </c>
      <c r="B16" s="44" t="s">
        <v>362</v>
      </c>
      <c r="C16" s="47">
        <v>3588.8734451408</v>
      </c>
      <c r="D16" s="47">
        <v>6.313414327083926</v>
      </c>
      <c r="E16" s="47">
        <v>3375.7</v>
      </c>
      <c r="F16" s="50">
        <v>7.6</v>
      </c>
    </row>
    <row r="17" spans="1:6" ht="27" customHeight="1">
      <c r="A17" s="48" t="s">
        <v>372</v>
      </c>
      <c r="B17" s="49" t="s">
        <v>362</v>
      </c>
      <c r="C17" s="47">
        <v>2090.4248</v>
      </c>
      <c r="D17" s="47">
        <v>1.977592514394944</v>
      </c>
      <c r="E17" s="47">
        <v>2049.9</v>
      </c>
      <c r="F17" s="50">
        <v>5.2</v>
      </c>
    </row>
    <row r="18" spans="1:9" s="37" customFormat="1" ht="27" customHeight="1">
      <c r="A18" s="48" t="s">
        <v>373</v>
      </c>
      <c r="B18" s="49" t="s">
        <v>362</v>
      </c>
      <c r="C18" s="47">
        <v>1444.2796</v>
      </c>
      <c r="D18" s="47">
        <v>17.20362150753756</v>
      </c>
      <c r="E18" s="47">
        <v>1232.3</v>
      </c>
      <c r="F18" s="50">
        <v>18</v>
      </c>
      <c r="G18" s="356"/>
      <c r="H18" s="356"/>
      <c r="I18" s="356"/>
    </row>
    <row r="19" spans="1:6" ht="27" customHeight="1">
      <c r="A19" s="43" t="s">
        <v>300</v>
      </c>
      <c r="B19" s="44" t="s">
        <v>362</v>
      </c>
      <c r="C19" s="47">
        <v>6194.0346</v>
      </c>
      <c r="D19" s="47">
        <v>14.936147240509671</v>
      </c>
      <c r="E19" s="47">
        <v>5389.1</v>
      </c>
      <c r="F19" s="50">
        <v>17.5</v>
      </c>
    </row>
    <row r="20" spans="1:6" ht="27" customHeight="1">
      <c r="A20" s="51" t="s">
        <v>374</v>
      </c>
      <c r="B20" s="52" t="s">
        <v>375</v>
      </c>
      <c r="C20" s="47">
        <v>2076.01005519</v>
      </c>
      <c r="D20" s="47">
        <v>25.07140520964484</v>
      </c>
      <c r="E20" s="47">
        <v>1656.00543137</v>
      </c>
      <c r="F20" s="50">
        <v>56.5</v>
      </c>
    </row>
    <row r="21" spans="1:6" ht="27" customHeight="1">
      <c r="A21" s="51" t="s">
        <v>376</v>
      </c>
      <c r="B21" s="52" t="s">
        <v>362</v>
      </c>
      <c r="C21" s="47">
        <v>1303.39826009</v>
      </c>
      <c r="D21" s="47">
        <v>23.11132916921179</v>
      </c>
      <c r="E21" s="47">
        <v>1056.87171605</v>
      </c>
      <c r="F21" s="50">
        <v>52.7</v>
      </c>
    </row>
    <row r="22" spans="1:6" ht="27" customHeight="1">
      <c r="A22" s="51" t="s">
        <v>377</v>
      </c>
      <c r="B22" s="52" t="s">
        <v>362</v>
      </c>
      <c r="C22" s="47">
        <v>772.6117951</v>
      </c>
      <c r="D22" s="47">
        <v>28.52342268281424</v>
      </c>
      <c r="E22" s="47">
        <v>599.13371532</v>
      </c>
      <c r="F22" s="50">
        <v>63.7</v>
      </c>
    </row>
    <row r="23" spans="1:6" s="38" customFormat="1" ht="27" customHeight="1">
      <c r="A23" s="43" t="s">
        <v>378</v>
      </c>
      <c r="B23" s="52" t="s">
        <v>362</v>
      </c>
      <c r="C23" s="47">
        <v>4473.77</v>
      </c>
      <c r="D23" s="357">
        <v>16.792454307889514</v>
      </c>
      <c r="E23" s="47">
        <v>3830.53</v>
      </c>
      <c r="F23" s="358">
        <v>15.7</v>
      </c>
    </row>
    <row r="24" spans="1:150" ht="27" customHeight="1">
      <c r="A24" s="43" t="s">
        <v>379</v>
      </c>
      <c r="B24" s="52" t="s">
        <v>380</v>
      </c>
      <c r="C24" s="47">
        <v>123.1056</v>
      </c>
      <c r="D24" s="357">
        <v>12.4</v>
      </c>
      <c r="E24" s="47">
        <v>109.5566</v>
      </c>
      <c r="F24" s="50">
        <v>12.5</v>
      </c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1"/>
      <c r="T24" s="62"/>
      <c r="U24" s="61"/>
      <c r="V24" s="62"/>
      <c r="W24" s="61"/>
      <c r="X24" s="62"/>
      <c r="Y24" s="61"/>
      <c r="Z24" s="62"/>
      <c r="AA24" s="61"/>
      <c r="AB24" s="62"/>
      <c r="AC24" s="61"/>
      <c r="AD24" s="62"/>
      <c r="AE24" s="61"/>
      <c r="AF24" s="62"/>
      <c r="AG24" s="61"/>
      <c r="AH24" s="62"/>
      <c r="AI24" s="61"/>
      <c r="AJ24" s="62"/>
      <c r="AK24" s="61"/>
      <c r="AL24" s="62"/>
      <c r="AM24" s="61"/>
      <c r="AN24" s="62"/>
      <c r="AO24" s="61"/>
      <c r="AP24" s="62"/>
      <c r="AQ24" s="61"/>
      <c r="AR24" s="62"/>
      <c r="AS24" s="61"/>
      <c r="AT24" s="62"/>
      <c r="AU24" s="61"/>
      <c r="AV24" s="62"/>
      <c r="AW24" s="61"/>
      <c r="AX24" s="62"/>
      <c r="AY24" s="61"/>
      <c r="AZ24" s="62"/>
      <c r="BA24" s="61"/>
      <c r="BB24" s="62"/>
      <c r="BC24" s="61"/>
      <c r="BD24" s="62"/>
      <c r="BE24" s="61"/>
      <c r="BF24" s="62"/>
      <c r="BG24" s="61"/>
      <c r="BH24" s="62"/>
      <c r="BI24" s="61"/>
      <c r="BJ24" s="62"/>
      <c r="BK24" s="61"/>
      <c r="BL24" s="62"/>
      <c r="BM24" s="61"/>
      <c r="BN24" s="62"/>
      <c r="BO24" s="61"/>
      <c r="BP24" s="62"/>
      <c r="BQ24" s="61"/>
      <c r="BR24" s="62"/>
      <c r="BS24" s="61"/>
      <c r="BT24" s="62"/>
      <c r="BU24" s="61"/>
      <c r="BV24" s="62"/>
      <c r="BW24" s="61"/>
      <c r="BX24" s="62"/>
      <c r="BY24" s="61"/>
      <c r="BZ24" s="62"/>
      <c r="CA24" s="61"/>
      <c r="CB24" s="62"/>
      <c r="CC24" s="61"/>
      <c r="CD24" s="62"/>
      <c r="CE24" s="61"/>
      <c r="CF24" s="62"/>
      <c r="CG24" s="61"/>
      <c r="CH24" s="62"/>
      <c r="CI24" s="61"/>
      <c r="CJ24" s="62"/>
      <c r="CK24" s="61"/>
      <c r="CL24" s="62"/>
      <c r="CM24" s="61"/>
      <c r="CN24" s="62"/>
      <c r="CO24" s="61"/>
      <c r="CP24" s="62"/>
      <c r="CQ24" s="61"/>
      <c r="CR24" s="62"/>
      <c r="CS24" s="61"/>
      <c r="CT24" s="62"/>
      <c r="CU24" s="61"/>
      <c r="CV24" s="62"/>
      <c r="CW24" s="61"/>
      <c r="CX24" s="62"/>
      <c r="CY24" s="61"/>
      <c r="CZ24" s="62"/>
      <c r="DA24" s="61"/>
      <c r="DB24" s="62"/>
      <c r="DC24" s="61"/>
      <c r="DD24" s="62"/>
      <c r="DE24" s="61"/>
      <c r="DF24" s="62"/>
      <c r="DG24" s="61"/>
      <c r="DH24" s="62"/>
      <c r="DI24" s="61"/>
      <c r="DJ24" s="62"/>
      <c r="DK24" s="61"/>
      <c r="DL24" s="62"/>
      <c r="DM24" s="61"/>
      <c r="DN24" s="62"/>
      <c r="DO24" s="61"/>
      <c r="DP24" s="62"/>
      <c r="DQ24" s="61"/>
      <c r="DR24" s="62"/>
      <c r="DS24" s="61"/>
      <c r="DT24" s="62"/>
      <c r="DU24" s="61"/>
      <c r="DV24" s="62"/>
      <c r="DW24" s="61"/>
      <c r="DX24" s="62"/>
      <c r="DY24" s="61"/>
      <c r="DZ24" s="62"/>
      <c r="EA24" s="61"/>
      <c r="EB24" s="62"/>
      <c r="EC24" s="61"/>
      <c r="ED24" s="62"/>
      <c r="EE24" s="61"/>
      <c r="EF24" s="62"/>
      <c r="EG24" s="61"/>
      <c r="EH24" s="62"/>
      <c r="EI24" s="61"/>
      <c r="EJ24" s="62"/>
      <c r="EK24" s="61"/>
      <c r="EL24" s="62"/>
      <c r="EM24" s="61"/>
      <c r="EN24" s="62"/>
      <c r="EO24" s="61"/>
      <c r="EP24" s="62"/>
      <c r="EQ24" s="61"/>
      <c r="ER24" s="62"/>
      <c r="ES24" s="63"/>
      <c r="ET24" s="64"/>
    </row>
    <row r="25" spans="1:6" s="38" customFormat="1" ht="27" customHeight="1">
      <c r="A25" s="53" t="s">
        <v>381</v>
      </c>
      <c r="B25" s="54" t="s">
        <v>362</v>
      </c>
      <c r="C25" s="47">
        <v>49382.6</v>
      </c>
      <c r="D25" s="359">
        <v>5.09</v>
      </c>
      <c r="E25" s="47">
        <v>46989.2</v>
      </c>
      <c r="F25" s="360">
        <v>14</v>
      </c>
    </row>
    <row r="26" spans="1:6" s="38" customFormat="1" ht="27" customHeight="1">
      <c r="A26" s="46" t="s">
        <v>382</v>
      </c>
      <c r="B26" s="52" t="s">
        <v>362</v>
      </c>
      <c r="C26" s="47">
        <v>35783.02</v>
      </c>
      <c r="D26" s="359">
        <v>13.98</v>
      </c>
      <c r="E26" s="47">
        <v>31385.4</v>
      </c>
      <c r="F26" s="360">
        <v>16.1</v>
      </c>
    </row>
    <row r="27" spans="1:10" ht="27" customHeight="1">
      <c r="A27" s="55" t="s">
        <v>383</v>
      </c>
      <c r="B27" s="56" t="s">
        <v>384</v>
      </c>
      <c r="C27" s="361">
        <v>17806.69139316813</v>
      </c>
      <c r="D27" s="47">
        <v>9.2</v>
      </c>
      <c r="E27" s="361">
        <v>16303</v>
      </c>
      <c r="F27" s="50">
        <v>9.4</v>
      </c>
      <c r="G27" s="38"/>
      <c r="H27" s="38"/>
      <c r="I27" s="38"/>
      <c r="J27" s="38"/>
    </row>
    <row r="28" spans="1:10" ht="27" customHeight="1">
      <c r="A28" s="55" t="s">
        <v>385</v>
      </c>
      <c r="B28" s="56" t="s">
        <v>384</v>
      </c>
      <c r="C28" s="361">
        <v>26148.237623650046</v>
      </c>
      <c r="D28" s="47">
        <v>8</v>
      </c>
      <c r="E28" s="361">
        <v>24210</v>
      </c>
      <c r="F28" s="50">
        <v>8.5</v>
      </c>
      <c r="G28" s="38"/>
      <c r="H28" s="362"/>
      <c r="I28" s="38"/>
      <c r="J28" s="362"/>
    </row>
    <row r="29" spans="1:10" ht="27" customHeight="1">
      <c r="A29" s="55" t="s">
        <v>386</v>
      </c>
      <c r="B29" s="56" t="s">
        <v>384</v>
      </c>
      <c r="C29" s="361">
        <v>9889.44904843731</v>
      </c>
      <c r="D29" s="47">
        <v>9</v>
      </c>
      <c r="E29" s="361">
        <v>9071</v>
      </c>
      <c r="F29" s="50">
        <v>8.5</v>
      </c>
      <c r="G29" s="38"/>
      <c r="H29" s="38"/>
      <c r="I29" s="38"/>
      <c r="J29" s="38"/>
    </row>
    <row r="30" spans="1:10" ht="27" customHeight="1">
      <c r="A30" s="55" t="s">
        <v>387</v>
      </c>
      <c r="B30" s="56" t="s">
        <v>7</v>
      </c>
      <c r="C30" s="47">
        <v>101.7873076</v>
      </c>
      <c r="D30" s="47" t="s">
        <v>53</v>
      </c>
      <c r="E30" s="47">
        <v>101.48465977</v>
      </c>
      <c r="F30" s="50" t="s">
        <v>53</v>
      </c>
      <c r="G30" s="38"/>
      <c r="H30" s="38"/>
      <c r="I30" s="38"/>
      <c r="J30" s="38"/>
    </row>
    <row r="31" spans="1:6" ht="27" customHeight="1">
      <c r="A31" s="46" t="s">
        <v>388</v>
      </c>
      <c r="B31" s="52" t="s">
        <v>7</v>
      </c>
      <c r="C31" s="47">
        <v>102.14542122</v>
      </c>
      <c r="D31" s="47" t="s">
        <v>53</v>
      </c>
      <c r="E31" s="47">
        <v>101.21010916</v>
      </c>
      <c r="F31" s="50" t="s">
        <v>53</v>
      </c>
    </row>
    <row r="32" spans="1:6" ht="27" customHeight="1">
      <c r="A32" s="46" t="s">
        <v>389</v>
      </c>
      <c r="B32" s="52" t="s">
        <v>7</v>
      </c>
      <c r="C32" s="47">
        <v>103.6</v>
      </c>
      <c r="D32" s="47" t="s">
        <v>53</v>
      </c>
      <c r="E32" s="47">
        <v>105.9671</v>
      </c>
      <c r="F32" s="50" t="s">
        <v>53</v>
      </c>
    </row>
    <row r="33" spans="1:6" ht="27" customHeight="1">
      <c r="A33" s="46" t="s">
        <v>390</v>
      </c>
      <c r="B33" s="52" t="s">
        <v>391</v>
      </c>
      <c r="C33" s="47">
        <v>103.8</v>
      </c>
      <c r="D33" s="47" t="s">
        <v>53</v>
      </c>
      <c r="E33" s="47">
        <v>107.6</v>
      </c>
      <c r="F33" s="50" t="s">
        <v>53</v>
      </c>
    </row>
    <row r="34" spans="1:6" ht="27" customHeight="1">
      <c r="A34" s="46" t="s">
        <v>392</v>
      </c>
      <c r="B34" s="52" t="s">
        <v>393</v>
      </c>
      <c r="C34" s="47">
        <v>1060.34</v>
      </c>
      <c r="D34" s="47">
        <v>8.94</v>
      </c>
      <c r="E34" s="47">
        <v>977.7</v>
      </c>
      <c r="F34" s="50">
        <v>5.55</v>
      </c>
    </row>
    <row r="35" spans="1:8" ht="27" customHeight="1">
      <c r="A35" s="46" t="s">
        <v>394</v>
      </c>
      <c r="B35" s="52" t="s">
        <v>393</v>
      </c>
      <c r="C35" s="47">
        <v>1304.62556526</v>
      </c>
      <c r="D35" s="47">
        <v>11.478398533050196</v>
      </c>
      <c r="E35" s="47">
        <v>1170.2944</v>
      </c>
      <c r="F35" s="50">
        <v>5.1</v>
      </c>
      <c r="H35" s="40"/>
    </row>
    <row r="36" spans="1:8" ht="27" customHeight="1">
      <c r="A36" s="46" t="s">
        <v>395</v>
      </c>
      <c r="B36" s="52" t="s">
        <v>393</v>
      </c>
      <c r="C36" s="47">
        <v>665.67561296</v>
      </c>
      <c r="D36" s="47">
        <v>8.636521244522925</v>
      </c>
      <c r="E36" s="47">
        <v>612.6572</v>
      </c>
      <c r="F36" s="50">
        <v>3.4</v>
      </c>
      <c r="H36" s="40"/>
    </row>
    <row r="37" spans="1:6" ht="27" customHeight="1">
      <c r="A37" s="46" t="s">
        <v>396</v>
      </c>
      <c r="B37" s="52" t="s">
        <v>397</v>
      </c>
      <c r="C37" s="47">
        <v>3993.45</v>
      </c>
      <c r="D37" s="47">
        <v>2.8</v>
      </c>
      <c r="E37" s="47">
        <v>3881.11</v>
      </c>
      <c r="F37" s="50">
        <v>7.4</v>
      </c>
    </row>
    <row r="38" spans="1:6" ht="27" customHeight="1" thickBot="1">
      <c r="A38" s="57" t="s">
        <v>398</v>
      </c>
      <c r="B38" s="58" t="s">
        <v>397</v>
      </c>
      <c r="C38" s="59">
        <v>3167.33</v>
      </c>
      <c r="D38" s="59">
        <v>3.5</v>
      </c>
      <c r="E38" s="59">
        <v>3059.71</v>
      </c>
      <c r="F38" s="60">
        <v>8.1</v>
      </c>
    </row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  <row r="79" ht="39" customHeight="1"/>
    <row r="80" ht="39" customHeight="1"/>
    <row r="81" ht="39" customHeight="1"/>
    <row r="82" ht="39" customHeight="1"/>
  </sheetData>
  <sheetProtection/>
  <mergeCells count="5">
    <mergeCell ref="A1:F1"/>
    <mergeCell ref="C2:D2"/>
    <mergeCell ref="E2:F2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2"/>
  <sheetViews>
    <sheetView zoomScalePageLayoutView="0" workbookViewId="0" topLeftCell="A1">
      <selection activeCell="J6" sqref="J6"/>
    </sheetView>
  </sheetViews>
  <sheetFormatPr defaultColWidth="8.00390625" defaultRowHeight="14.25"/>
  <cols>
    <col min="1" max="1" width="30.75390625" style="67" customWidth="1"/>
    <col min="2" max="2" width="11.375" style="66" customWidth="1"/>
    <col min="3" max="3" width="17.00390625" style="66" customWidth="1"/>
    <col min="4" max="4" width="14.75390625" style="66" customWidth="1"/>
    <col min="5" max="32" width="9.00390625" style="67" customWidth="1"/>
    <col min="33" max="128" width="8.00390625" style="67" customWidth="1"/>
    <col min="129" max="150" width="9.00390625" style="67" customWidth="1"/>
    <col min="151" max="16384" width="8.00390625" style="67" customWidth="1"/>
  </cols>
  <sheetData>
    <row r="1" spans="1:4" ht="21.75" customHeight="1">
      <c r="A1" s="411" t="s">
        <v>449</v>
      </c>
      <c r="B1" s="411"/>
      <c r="C1" s="411"/>
      <c r="D1" s="411"/>
    </row>
    <row r="2" spans="1:4" ht="0.75" customHeight="1">
      <c r="A2" s="68"/>
      <c r="B2" s="68"/>
      <c r="C2" s="68"/>
      <c r="D2" s="68"/>
    </row>
    <row r="3" spans="1:4" s="65" customFormat="1" ht="27.75" customHeight="1">
      <c r="A3" s="69" t="s">
        <v>36</v>
      </c>
      <c r="B3" s="70" t="s">
        <v>37</v>
      </c>
      <c r="C3" s="71" t="s">
        <v>38</v>
      </c>
      <c r="D3" s="72" t="s">
        <v>39</v>
      </c>
    </row>
    <row r="4" spans="1:4" s="65" customFormat="1" ht="20.25" customHeight="1">
      <c r="A4" s="279" t="s">
        <v>40</v>
      </c>
      <c r="B4" s="74" t="s">
        <v>41</v>
      </c>
      <c r="C4" s="280">
        <f>'县市1'!B5</f>
        <v>2282.3803</v>
      </c>
      <c r="D4" s="281">
        <f>'县市1'!C5</f>
        <v>7.883</v>
      </c>
    </row>
    <row r="5" spans="1:4" s="65" customFormat="1" ht="20.25" customHeight="1">
      <c r="A5" s="279" t="s">
        <v>42</v>
      </c>
      <c r="B5" s="74" t="s">
        <v>41</v>
      </c>
      <c r="C5" s="280">
        <f>'县市1'!E5</f>
        <v>200.6814</v>
      </c>
      <c r="D5" s="281">
        <f>'县市1'!F5</f>
        <v>3.08</v>
      </c>
    </row>
    <row r="6" spans="1:4" s="65" customFormat="1" ht="20.25" customHeight="1">
      <c r="A6" s="279" t="s">
        <v>43</v>
      </c>
      <c r="B6" s="74" t="s">
        <v>41</v>
      </c>
      <c r="C6" s="280">
        <f>'县市1'!G5</f>
        <v>1070.4916</v>
      </c>
      <c r="D6" s="281">
        <f>'县市1'!H5</f>
        <v>7.43</v>
      </c>
    </row>
    <row r="7" spans="1:4" s="65" customFormat="1" ht="20.25" customHeight="1">
      <c r="A7" s="279" t="s">
        <v>44</v>
      </c>
      <c r="B7" s="74" t="s">
        <v>41</v>
      </c>
      <c r="C7" s="280">
        <f>'县市1'!I5</f>
        <v>1011.2073</v>
      </c>
      <c r="D7" s="281">
        <f>'县市1'!J5</f>
        <v>9.52</v>
      </c>
    </row>
    <row r="8" spans="1:6" s="65" customFormat="1" ht="20.25" customHeight="1">
      <c r="A8" s="73" t="s">
        <v>45</v>
      </c>
      <c r="B8" s="74" t="s">
        <v>41</v>
      </c>
      <c r="C8" s="280">
        <f>'[1]Sheet2'!$C$6/10000</f>
        <v>258.7391</v>
      </c>
      <c r="D8" s="281">
        <f>'[1]Sheet2'!$E$6</f>
        <v>6.120596630001054</v>
      </c>
      <c r="F8" s="65" t="s">
        <v>46</v>
      </c>
    </row>
    <row r="9" spans="1:4" s="65" customFormat="1" ht="20.25" customHeight="1">
      <c r="A9" s="73" t="s">
        <v>47</v>
      </c>
      <c r="B9" s="74" t="s">
        <v>41</v>
      </c>
      <c r="C9" s="282">
        <f>'[1]Sheet2'!$C$9/10000</f>
        <v>112.5999</v>
      </c>
      <c r="D9" s="75">
        <f>'[1]Sheet2'!$E$9</f>
        <v>-13.538527220414753</v>
      </c>
    </row>
    <row r="10" spans="1:4" s="65" customFormat="1" ht="20.25" customHeight="1">
      <c r="A10" s="73" t="s">
        <v>48</v>
      </c>
      <c r="B10" s="74" t="s">
        <v>41</v>
      </c>
      <c r="C10" s="282">
        <f>'[1]Sheet2'!$C$12/10000</f>
        <v>401.4304</v>
      </c>
      <c r="D10" s="75">
        <f>'[1]Sheet2'!$E$12</f>
        <v>11.914476382230085</v>
      </c>
    </row>
    <row r="11" spans="1:4" s="65" customFormat="1" ht="20.25" customHeight="1">
      <c r="A11" s="73" t="s">
        <v>49</v>
      </c>
      <c r="B11" s="74" t="s">
        <v>50</v>
      </c>
      <c r="C11" s="282">
        <f>'[2]6'!$B$7/10000</f>
        <v>112.32200756</v>
      </c>
      <c r="D11" s="75">
        <f>'[2]6'!$D$7</f>
        <v>10.013496268758033</v>
      </c>
    </row>
    <row r="12" spans="1:4" s="65" customFormat="1" ht="20.25" customHeight="1">
      <c r="A12" s="73" t="s">
        <v>51</v>
      </c>
      <c r="B12" s="74" t="s">
        <v>50</v>
      </c>
      <c r="C12" s="282">
        <f>'[2]6'!$E$7/10000</f>
        <v>62.22806028</v>
      </c>
      <c r="D12" s="75">
        <f>'[2]6'!$G$7</f>
        <v>7.674848582927268</v>
      </c>
    </row>
    <row r="13" spans="1:4" s="65" customFormat="1" ht="20.25" customHeight="1">
      <c r="A13" s="73" t="s">
        <v>52</v>
      </c>
      <c r="B13" s="74" t="s">
        <v>41</v>
      </c>
      <c r="C13" s="282" t="s">
        <v>53</v>
      </c>
      <c r="D13" s="75">
        <f>'规模工业生产主要分类'!B4</f>
        <v>7.2</v>
      </c>
    </row>
    <row r="14" spans="1:7" s="65" customFormat="1" ht="20.25" customHeight="1">
      <c r="A14" s="76" t="s">
        <v>54</v>
      </c>
      <c r="B14" s="74" t="s">
        <v>41</v>
      </c>
      <c r="C14" s="282" t="s">
        <v>53</v>
      </c>
      <c r="D14" s="77">
        <f>'固定资产投资'!B5</f>
        <v>11.6</v>
      </c>
      <c r="G14" s="65" t="s">
        <v>55</v>
      </c>
    </row>
    <row r="15" spans="1:4" s="65" customFormat="1" ht="20.25" customHeight="1">
      <c r="A15" s="76" t="s">
        <v>56</v>
      </c>
      <c r="B15" s="74" t="s">
        <v>41</v>
      </c>
      <c r="C15" s="282" t="s">
        <v>53</v>
      </c>
      <c r="D15" s="75">
        <f>'固定资产投资'!B19</f>
        <v>34.9</v>
      </c>
    </row>
    <row r="16" spans="1:4" s="65" customFormat="1" ht="20.25" customHeight="1">
      <c r="A16" s="76" t="s">
        <v>57</v>
      </c>
      <c r="B16" s="74" t="s">
        <v>41</v>
      </c>
      <c r="C16" s="283">
        <f>'商品房建设与销售'!C4</f>
        <v>130.6055</v>
      </c>
      <c r="D16" s="77">
        <f>'商品房建设与销售'!D4</f>
        <v>24.45</v>
      </c>
    </row>
    <row r="17" spans="1:4" s="65" customFormat="1" ht="20.25" customHeight="1">
      <c r="A17" s="76" t="s">
        <v>58</v>
      </c>
      <c r="B17" s="74" t="s">
        <v>59</v>
      </c>
      <c r="C17" s="283">
        <f>'商品房建设与销售'!C7</f>
        <v>410.3043</v>
      </c>
      <c r="D17" s="77">
        <f>'商品房建设与销售'!D7</f>
        <v>13.91</v>
      </c>
    </row>
    <row r="18" spans="1:4" s="65" customFormat="1" ht="20.25" customHeight="1">
      <c r="A18" s="76" t="s">
        <v>60</v>
      </c>
      <c r="B18" s="74" t="s">
        <v>41</v>
      </c>
      <c r="C18" s="283">
        <f>'商品房建设与销售'!C9</f>
        <v>240.7154</v>
      </c>
      <c r="D18" s="77">
        <f>'商品房建设与销售'!D9</f>
        <v>39.87</v>
      </c>
    </row>
    <row r="19" spans="1:4" s="65" customFormat="1" ht="20.25" customHeight="1">
      <c r="A19" s="284" t="s">
        <v>61</v>
      </c>
      <c r="B19" s="74" t="s">
        <v>41</v>
      </c>
      <c r="C19" s="283">
        <f>'国内贸易、旅游'!C5</f>
        <v>923.9417370344748</v>
      </c>
      <c r="D19" s="77">
        <f>'国内贸易、旅游'!D5</f>
        <v>9.2</v>
      </c>
    </row>
    <row r="20" spans="1:4" s="65" customFormat="1" ht="20.25" customHeight="1">
      <c r="A20" s="76" t="s">
        <v>62</v>
      </c>
      <c r="B20" s="74" t="s">
        <v>41</v>
      </c>
      <c r="C20" s="285">
        <f>'对外贸易'!B5</f>
        <v>160.39257106000002</v>
      </c>
      <c r="D20" s="398">
        <f>'对外贸易'!C5</f>
        <v>47.8274</v>
      </c>
    </row>
    <row r="21" spans="1:4" s="65" customFormat="1" ht="20.25" customHeight="1">
      <c r="A21" s="76" t="s">
        <v>63</v>
      </c>
      <c r="B21" s="74" t="s">
        <v>41</v>
      </c>
      <c r="C21" s="285">
        <f>'对外贸易'!B6</f>
        <v>84.28980770000001</v>
      </c>
      <c r="D21" s="399">
        <f>'对外贸易'!C6</f>
        <v>3.043</v>
      </c>
    </row>
    <row r="22" spans="1:4" s="65" customFormat="1" ht="20.25" customHeight="1">
      <c r="A22" s="76" t="s">
        <v>64</v>
      </c>
      <c r="B22" s="74" t="s">
        <v>41</v>
      </c>
      <c r="C22" s="285">
        <f>'对外贸易'!B7</f>
        <v>76.10276336</v>
      </c>
      <c r="D22" s="399">
        <f>'对外贸易'!C7</f>
        <v>185.0366</v>
      </c>
    </row>
    <row r="23" spans="1:4" s="65" customFormat="1" ht="20.25" customHeight="1">
      <c r="A23" s="76" t="s">
        <v>65</v>
      </c>
      <c r="B23" s="74" t="s">
        <v>41</v>
      </c>
      <c r="C23" s="285">
        <v>445.86</v>
      </c>
      <c r="D23" s="77">
        <v>17.4</v>
      </c>
    </row>
    <row r="24" spans="1:4" s="65" customFormat="1" ht="20.25" customHeight="1">
      <c r="A24" s="76" t="s">
        <v>66</v>
      </c>
      <c r="B24" s="74" t="s">
        <v>67</v>
      </c>
      <c r="C24" s="285">
        <v>4.53</v>
      </c>
      <c r="D24" s="77">
        <v>22.2</v>
      </c>
    </row>
    <row r="25" spans="1:6" s="65" customFormat="1" ht="20.25" customHeight="1">
      <c r="A25" s="76" t="s">
        <v>68</v>
      </c>
      <c r="B25" s="74" t="s">
        <v>41</v>
      </c>
      <c r="C25" s="283">
        <f>'[3]Sheet1'!$C$6/10000</f>
        <v>2730.8706220894</v>
      </c>
      <c r="D25" s="77">
        <f>'[3]Sheet1'!$F$6</f>
        <v>4.0553162795397</v>
      </c>
      <c r="F25" s="286"/>
    </row>
    <row r="26" spans="1:4" s="65" customFormat="1" ht="20.25" customHeight="1">
      <c r="A26" s="76" t="s">
        <v>69</v>
      </c>
      <c r="B26" s="74" t="s">
        <v>41</v>
      </c>
      <c r="C26" s="283">
        <f>'[3]Sheet1'!$C$7/10000</f>
        <v>1539.313975848</v>
      </c>
      <c r="D26" s="77">
        <f>'[3]Sheet1'!$F$7</f>
        <v>7.742159164978557</v>
      </c>
    </row>
    <row r="27" spans="1:4" s="65" customFormat="1" ht="20.25" customHeight="1">
      <c r="A27" s="76" t="s">
        <v>70</v>
      </c>
      <c r="B27" s="74" t="s">
        <v>41</v>
      </c>
      <c r="C27" s="283">
        <f>'[3]Sheet1'!$C$11/10000</f>
        <v>1598.6423862612</v>
      </c>
      <c r="D27" s="77">
        <f>'[3]Sheet1'!$F$11</f>
        <v>24.494973187673907</v>
      </c>
    </row>
    <row r="28" spans="1:4" s="65" customFormat="1" ht="20.25" customHeight="1">
      <c r="A28" s="76" t="s">
        <v>71</v>
      </c>
      <c r="B28" s="74" t="s">
        <v>7</v>
      </c>
      <c r="C28" s="282" t="s">
        <v>53</v>
      </c>
      <c r="D28" s="75">
        <f>'人民生活和物价'!D5</f>
        <v>101.47728953</v>
      </c>
    </row>
    <row r="29" spans="1:4" s="65" customFormat="1" ht="20.25" customHeight="1">
      <c r="A29" s="284" t="s">
        <v>72</v>
      </c>
      <c r="B29" s="74" t="s">
        <v>73</v>
      </c>
      <c r="C29" s="400">
        <f>'[15]Sheet1'!$E$5</f>
        <v>23549.756128041</v>
      </c>
      <c r="D29" s="399">
        <f>'[15]Sheet1'!$G$5</f>
        <v>7.949</v>
      </c>
    </row>
    <row r="30" spans="1:4" s="65" customFormat="1" ht="20.25" customHeight="1">
      <c r="A30" s="284" t="s">
        <v>74</v>
      </c>
      <c r="B30" s="74" t="s">
        <v>73</v>
      </c>
      <c r="C30" s="401">
        <f>'[15]Sheet1'!$H$5</f>
        <v>11984.7950006786</v>
      </c>
      <c r="D30" s="399">
        <f>'[15]Sheet1'!$J$5</f>
        <v>8.949</v>
      </c>
    </row>
    <row r="31" spans="1:4" ht="21" customHeight="1">
      <c r="A31" s="412"/>
      <c r="B31" s="412"/>
      <c r="C31" s="412"/>
      <c r="D31" s="412"/>
    </row>
    <row r="32" spans="1:150" s="66" customFormat="1" ht="15.75">
      <c r="A32" s="78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</row>
  </sheetData>
  <sheetProtection/>
  <mergeCells count="2">
    <mergeCell ref="A1:D1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E19"/>
  <sheetViews>
    <sheetView tabSelected="1" zoomScale="85" zoomScaleNormal="85" zoomScalePageLayoutView="0" workbookViewId="0" topLeftCell="Y1">
      <selection activeCell="AJ7" sqref="AJ7"/>
    </sheetView>
  </sheetViews>
  <sheetFormatPr defaultColWidth="10.375" defaultRowHeight="25.5" customHeight="1"/>
  <cols>
    <col min="1" max="1" width="10.375" style="16" customWidth="1"/>
    <col min="2" max="2" width="11.125" style="16" customWidth="1"/>
    <col min="3" max="5" width="12.00390625" style="16" customWidth="1"/>
    <col min="6" max="13" width="12.00390625" style="17" customWidth="1"/>
    <col min="14" max="15" width="12.00390625" style="18" customWidth="1"/>
    <col min="16" max="16" width="11.50390625" style="18" customWidth="1"/>
    <col min="17" max="17" width="9.50390625" style="18" customWidth="1"/>
    <col min="18" max="18" width="11.50390625" style="18" customWidth="1"/>
    <col min="19" max="19" width="9.50390625" style="18" customWidth="1"/>
    <col min="20" max="20" width="11.50390625" style="18" customWidth="1"/>
    <col min="21" max="21" width="9.50390625" style="18" customWidth="1"/>
    <col min="22" max="22" width="11.50390625" style="18" customWidth="1"/>
    <col min="23" max="23" width="9.50390625" style="18" customWidth="1"/>
    <col min="24" max="24" width="11.50390625" style="18" customWidth="1"/>
    <col min="25" max="25" width="9.50390625" style="18" customWidth="1"/>
    <col min="26" max="26" width="11.50390625" style="18" customWidth="1"/>
    <col min="27" max="27" width="9.50390625" style="18" customWidth="1"/>
    <col min="28" max="28" width="11.50390625" style="18" customWidth="1"/>
    <col min="29" max="29" width="9.50390625" style="18" customWidth="1"/>
    <col min="30" max="30" width="11.50390625" style="18" customWidth="1"/>
    <col min="31" max="31" width="9.50390625" style="18" customWidth="1"/>
    <col min="32" max="63" width="10.375" style="18" customWidth="1"/>
    <col min="64" max="79" width="10.375" style="397" customWidth="1"/>
    <col min="80" max="16384" width="10.375" style="397" customWidth="1"/>
  </cols>
  <sheetData>
    <row r="1" spans="1:83" s="365" customFormat="1" ht="36" customHeight="1" thickBot="1">
      <c r="A1" s="363"/>
      <c r="B1" s="476" t="s">
        <v>399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 t="s">
        <v>400</v>
      </c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 t="s">
        <v>401</v>
      </c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476"/>
      <c r="AS1" s="476"/>
      <c r="AT1" s="476"/>
      <c r="AU1" s="476"/>
      <c r="AV1" s="476" t="s">
        <v>402</v>
      </c>
      <c r="AW1" s="476"/>
      <c r="AX1" s="476"/>
      <c r="AY1" s="476"/>
      <c r="AZ1" s="476"/>
      <c r="BA1" s="476"/>
      <c r="BB1" s="476"/>
      <c r="BC1" s="476"/>
      <c r="BD1" s="476"/>
      <c r="BE1" s="476"/>
      <c r="BF1" s="476"/>
      <c r="BG1" s="476"/>
      <c r="BH1" s="476"/>
      <c r="BI1" s="476"/>
      <c r="BJ1" s="476"/>
      <c r="BK1" s="476"/>
      <c r="BL1" s="476" t="s">
        <v>403</v>
      </c>
      <c r="BM1" s="476"/>
      <c r="BN1" s="476"/>
      <c r="BO1" s="476"/>
      <c r="BP1" s="476"/>
      <c r="BQ1" s="476"/>
      <c r="BR1" s="476"/>
      <c r="BS1" s="476"/>
      <c r="BT1" s="476"/>
      <c r="BU1" s="476"/>
      <c r="BV1" s="476"/>
      <c r="BW1" s="476"/>
      <c r="BX1" s="476"/>
      <c r="BY1" s="476"/>
      <c r="BZ1" s="476"/>
      <c r="CA1" s="476"/>
      <c r="CB1" s="364"/>
      <c r="CC1" s="364"/>
      <c r="CD1" s="364"/>
      <c r="CE1" s="364"/>
    </row>
    <row r="2" spans="1:79" s="366" customFormat="1" ht="33" customHeight="1">
      <c r="A2" s="482" t="s">
        <v>404</v>
      </c>
      <c r="B2" s="475" t="s">
        <v>405</v>
      </c>
      <c r="C2" s="475"/>
      <c r="D2" s="475"/>
      <c r="E2" s="475"/>
      <c r="F2" s="466" t="s">
        <v>406</v>
      </c>
      <c r="G2" s="466"/>
      <c r="H2" s="466"/>
      <c r="I2" s="466"/>
      <c r="J2" s="466" t="s">
        <v>407</v>
      </c>
      <c r="K2" s="467"/>
      <c r="L2" s="467"/>
      <c r="M2" s="467"/>
      <c r="N2" s="466" t="s">
        <v>408</v>
      </c>
      <c r="O2" s="468"/>
      <c r="P2" s="477" t="s">
        <v>365</v>
      </c>
      <c r="Q2" s="478"/>
      <c r="R2" s="478"/>
      <c r="S2" s="478"/>
      <c r="T2" s="479" t="s">
        <v>409</v>
      </c>
      <c r="U2" s="478"/>
      <c r="V2" s="478"/>
      <c r="W2" s="478"/>
      <c r="X2" s="480" t="s">
        <v>369</v>
      </c>
      <c r="Y2" s="481"/>
      <c r="Z2" s="481"/>
      <c r="AA2" s="477"/>
      <c r="AB2" s="466" t="s">
        <v>410</v>
      </c>
      <c r="AC2" s="467"/>
      <c r="AD2" s="467"/>
      <c r="AE2" s="468"/>
      <c r="AF2" s="484" t="s">
        <v>411</v>
      </c>
      <c r="AG2" s="485"/>
      <c r="AH2" s="485"/>
      <c r="AI2" s="486"/>
      <c r="AJ2" s="484" t="s">
        <v>412</v>
      </c>
      <c r="AK2" s="485"/>
      <c r="AL2" s="485"/>
      <c r="AM2" s="486"/>
      <c r="AN2" s="466" t="s">
        <v>374</v>
      </c>
      <c r="AO2" s="467"/>
      <c r="AP2" s="467"/>
      <c r="AQ2" s="468"/>
      <c r="AR2" s="466" t="s">
        <v>413</v>
      </c>
      <c r="AS2" s="467"/>
      <c r="AT2" s="467"/>
      <c r="AU2" s="468"/>
      <c r="AV2" s="466" t="s">
        <v>414</v>
      </c>
      <c r="AW2" s="467"/>
      <c r="AX2" s="467"/>
      <c r="AY2" s="467"/>
      <c r="AZ2" s="466" t="s">
        <v>378</v>
      </c>
      <c r="BA2" s="467"/>
      <c r="BB2" s="467"/>
      <c r="BC2" s="467"/>
      <c r="BD2" s="466" t="s">
        <v>415</v>
      </c>
      <c r="BE2" s="467"/>
      <c r="BF2" s="467"/>
      <c r="BG2" s="468"/>
      <c r="BH2" s="469" t="s">
        <v>416</v>
      </c>
      <c r="BI2" s="470"/>
      <c r="BJ2" s="470"/>
      <c r="BK2" s="471"/>
      <c r="BL2" s="472" t="s">
        <v>385</v>
      </c>
      <c r="BM2" s="473"/>
      <c r="BN2" s="473"/>
      <c r="BO2" s="474"/>
      <c r="BP2" s="469" t="s">
        <v>386</v>
      </c>
      <c r="BQ2" s="470"/>
      <c r="BR2" s="470"/>
      <c r="BS2" s="471"/>
      <c r="BT2" s="462" t="s">
        <v>394</v>
      </c>
      <c r="BU2" s="463"/>
      <c r="BV2" s="463"/>
      <c r="BW2" s="463"/>
      <c r="BX2" s="463" t="s">
        <v>417</v>
      </c>
      <c r="BY2" s="463"/>
      <c r="BZ2" s="463"/>
      <c r="CA2" s="464"/>
    </row>
    <row r="3" spans="1:79" s="366" customFormat="1" ht="35.25" customHeight="1">
      <c r="A3" s="483"/>
      <c r="B3" s="367" t="s">
        <v>418</v>
      </c>
      <c r="C3" s="368" t="s">
        <v>419</v>
      </c>
      <c r="D3" s="14" t="s">
        <v>305</v>
      </c>
      <c r="E3" s="368" t="s">
        <v>419</v>
      </c>
      <c r="F3" s="369" t="s">
        <v>309</v>
      </c>
      <c r="G3" s="13" t="s">
        <v>420</v>
      </c>
      <c r="H3" s="369" t="s">
        <v>421</v>
      </c>
      <c r="I3" s="13" t="s">
        <v>420</v>
      </c>
      <c r="J3" s="367" t="s">
        <v>422</v>
      </c>
      <c r="K3" s="13" t="s">
        <v>420</v>
      </c>
      <c r="L3" s="14" t="s">
        <v>423</v>
      </c>
      <c r="M3" s="13" t="s">
        <v>420</v>
      </c>
      <c r="N3" s="369" t="s">
        <v>421</v>
      </c>
      <c r="O3" s="19" t="s">
        <v>420</v>
      </c>
      <c r="P3" s="370" t="s">
        <v>422</v>
      </c>
      <c r="Q3" s="13" t="s">
        <v>420</v>
      </c>
      <c r="R3" s="14" t="s">
        <v>423</v>
      </c>
      <c r="S3" s="13" t="s">
        <v>420</v>
      </c>
      <c r="T3" s="371" t="s">
        <v>424</v>
      </c>
      <c r="U3" s="13" t="s">
        <v>420</v>
      </c>
      <c r="V3" s="14" t="s">
        <v>423</v>
      </c>
      <c r="W3" s="13" t="s">
        <v>420</v>
      </c>
      <c r="X3" s="370" t="s">
        <v>422</v>
      </c>
      <c r="Y3" s="13" t="s">
        <v>420</v>
      </c>
      <c r="Z3" s="14" t="s">
        <v>423</v>
      </c>
      <c r="AA3" s="13" t="s">
        <v>420</v>
      </c>
      <c r="AB3" s="367" t="s">
        <v>422</v>
      </c>
      <c r="AC3" s="12" t="s">
        <v>301</v>
      </c>
      <c r="AD3" s="14" t="s">
        <v>423</v>
      </c>
      <c r="AE3" s="30" t="s">
        <v>301</v>
      </c>
      <c r="AF3" s="367" t="s">
        <v>422</v>
      </c>
      <c r="AG3" s="12" t="s">
        <v>301</v>
      </c>
      <c r="AH3" s="14" t="s">
        <v>425</v>
      </c>
      <c r="AI3" s="14" t="s">
        <v>301</v>
      </c>
      <c r="AJ3" s="367" t="s">
        <v>422</v>
      </c>
      <c r="AK3" s="12" t="s">
        <v>301</v>
      </c>
      <c r="AL3" s="14" t="s">
        <v>423</v>
      </c>
      <c r="AM3" s="14" t="s">
        <v>301</v>
      </c>
      <c r="AN3" s="367" t="s">
        <v>422</v>
      </c>
      <c r="AO3" s="12" t="s">
        <v>301</v>
      </c>
      <c r="AP3" s="14" t="s">
        <v>423</v>
      </c>
      <c r="AQ3" s="30" t="s">
        <v>301</v>
      </c>
      <c r="AR3" s="367" t="s">
        <v>422</v>
      </c>
      <c r="AS3" s="12" t="s">
        <v>301</v>
      </c>
      <c r="AT3" s="14" t="s">
        <v>423</v>
      </c>
      <c r="AU3" s="30" t="s">
        <v>301</v>
      </c>
      <c r="AV3" s="370" t="s">
        <v>422</v>
      </c>
      <c r="AW3" s="12" t="s">
        <v>301</v>
      </c>
      <c r="AX3" s="14" t="s">
        <v>423</v>
      </c>
      <c r="AY3" s="14" t="s">
        <v>301</v>
      </c>
      <c r="AZ3" s="372" t="s">
        <v>426</v>
      </c>
      <c r="BA3" s="12" t="s">
        <v>427</v>
      </c>
      <c r="BB3" s="14" t="s">
        <v>423</v>
      </c>
      <c r="BC3" s="12" t="s">
        <v>427</v>
      </c>
      <c r="BD3" s="367" t="s">
        <v>428</v>
      </c>
      <c r="BE3" s="12" t="s">
        <v>301</v>
      </c>
      <c r="BF3" s="14" t="s">
        <v>423</v>
      </c>
      <c r="BG3" s="30" t="s">
        <v>301</v>
      </c>
      <c r="BH3" s="373" t="s">
        <v>429</v>
      </c>
      <c r="BI3" s="374" t="s">
        <v>430</v>
      </c>
      <c r="BJ3" s="375" t="s">
        <v>431</v>
      </c>
      <c r="BK3" s="376" t="s">
        <v>430</v>
      </c>
      <c r="BL3" s="377" t="s">
        <v>429</v>
      </c>
      <c r="BM3" s="374" t="s">
        <v>430</v>
      </c>
      <c r="BN3" s="375" t="s">
        <v>431</v>
      </c>
      <c r="BO3" s="374" t="s">
        <v>430</v>
      </c>
      <c r="BP3" s="373" t="s">
        <v>429</v>
      </c>
      <c r="BQ3" s="374" t="s">
        <v>430</v>
      </c>
      <c r="BR3" s="375" t="s">
        <v>431</v>
      </c>
      <c r="BS3" s="376" t="s">
        <v>430</v>
      </c>
      <c r="BT3" s="32" t="s">
        <v>432</v>
      </c>
      <c r="BU3" s="12" t="s">
        <v>427</v>
      </c>
      <c r="BV3" s="14" t="s">
        <v>423</v>
      </c>
      <c r="BW3" s="12" t="s">
        <v>427</v>
      </c>
      <c r="BX3" s="32" t="s">
        <v>432</v>
      </c>
      <c r="BY3" s="12" t="s">
        <v>427</v>
      </c>
      <c r="BZ3" s="14" t="s">
        <v>423</v>
      </c>
      <c r="CA3" s="31" t="s">
        <v>427</v>
      </c>
    </row>
    <row r="4" spans="1:79" s="383" customFormat="1" ht="35.25" customHeight="1">
      <c r="A4" s="378" t="s">
        <v>433</v>
      </c>
      <c r="B4" s="21">
        <v>25321.58</v>
      </c>
      <c r="C4" s="22" t="str">
        <f>IF(B4="","","—")</f>
        <v>—</v>
      </c>
      <c r="D4" s="21">
        <v>7.8</v>
      </c>
      <c r="E4" s="22" t="str">
        <f>IF(D4="","","—")</f>
        <v>—</v>
      </c>
      <c r="F4" s="21">
        <v>7.2</v>
      </c>
      <c r="G4" s="22" t="str">
        <f>IF(F4="","","—")</f>
        <v>—</v>
      </c>
      <c r="H4" s="21">
        <v>6.9</v>
      </c>
      <c r="I4" s="22" t="str">
        <f>IF(H4="","","—")</f>
        <v>—</v>
      </c>
      <c r="J4" s="21">
        <v>2103.07056</v>
      </c>
      <c r="K4" s="22" t="str">
        <f>IF(J4="","","—")</f>
        <v>—</v>
      </c>
      <c r="L4" s="21">
        <v>11.3</v>
      </c>
      <c r="M4" s="22" t="str">
        <f>IF(L4="","","—")</f>
        <v>—</v>
      </c>
      <c r="N4" s="21">
        <v>10</v>
      </c>
      <c r="O4" s="23" t="str">
        <f>IF(N4="","","—")</f>
        <v>—</v>
      </c>
      <c r="P4" s="379">
        <v>2738.4736</v>
      </c>
      <c r="Q4" s="22" t="str">
        <f>IF(P4="","","—")</f>
        <v>—</v>
      </c>
      <c r="R4" s="21">
        <v>15.6</v>
      </c>
      <c r="S4" s="22" t="str">
        <f>IF(R4="","","—")</f>
        <v>—</v>
      </c>
      <c r="T4" s="21">
        <v>5944.2581</v>
      </c>
      <c r="U4" s="22" t="str">
        <f>IF(T4="","","—")</f>
        <v>—</v>
      </c>
      <c r="V4" s="21">
        <v>10.6</v>
      </c>
      <c r="W4" s="22" t="str">
        <f>IF(V4="","","—")</f>
        <v>—</v>
      </c>
      <c r="X4" s="380">
        <v>11010.53232</v>
      </c>
      <c r="Y4" s="22" t="str">
        <f>IF(X4="","","—")</f>
        <v>—</v>
      </c>
      <c r="Z4" s="21">
        <v>10.2</v>
      </c>
      <c r="AA4" s="22" t="str">
        <f>IF(Z4="","","—")</f>
        <v>—</v>
      </c>
      <c r="AB4" s="21">
        <v>3588.87</v>
      </c>
      <c r="AC4" s="22" t="str">
        <f>IF(AB4="","","—")</f>
        <v>—</v>
      </c>
      <c r="AD4" s="21">
        <v>6.3</v>
      </c>
      <c r="AE4" s="23" t="str">
        <f>IF(AD4="","","—")</f>
        <v>—</v>
      </c>
      <c r="AF4" s="21">
        <v>2090.42</v>
      </c>
      <c r="AG4" s="22" t="str">
        <f>IF(AF4="","","—")</f>
        <v>—</v>
      </c>
      <c r="AH4" s="21">
        <v>2</v>
      </c>
      <c r="AI4" s="22" t="str">
        <f>IF(AH4="","","—")</f>
        <v>—</v>
      </c>
      <c r="AJ4" s="21">
        <v>6194.03</v>
      </c>
      <c r="AK4" s="22" t="str">
        <f>IF(AJ4="","","—")</f>
        <v>—</v>
      </c>
      <c r="AL4" s="21">
        <v>14.9</v>
      </c>
      <c r="AM4" s="22" t="str">
        <f>IF(AL4="","","—")</f>
        <v>—</v>
      </c>
      <c r="AN4" s="21">
        <v>2076.01</v>
      </c>
      <c r="AO4" s="23" t="str">
        <f>IF(AN4="","","—")</f>
        <v>—</v>
      </c>
      <c r="AP4" s="21">
        <v>25.1</v>
      </c>
      <c r="AQ4" s="23" t="str">
        <f>IF(AP4="","","—")</f>
        <v>—</v>
      </c>
      <c r="AR4" s="21">
        <v>1303.4</v>
      </c>
      <c r="AS4" s="23" t="str">
        <f>IF(AR4="","","—")</f>
        <v>—</v>
      </c>
      <c r="AT4" s="21">
        <v>23.1</v>
      </c>
      <c r="AU4" s="23" t="str">
        <f>IF(AT4="","","—")</f>
        <v>—</v>
      </c>
      <c r="AV4" s="379">
        <v>772.61</v>
      </c>
      <c r="AW4" s="23" t="str">
        <f>IF(AV4="","","—")</f>
        <v>—</v>
      </c>
      <c r="AX4" s="21">
        <v>28.5</v>
      </c>
      <c r="AY4" s="23" t="str">
        <f>IF(AX4="","","—")</f>
        <v>—</v>
      </c>
      <c r="AZ4" s="21">
        <v>4473.77</v>
      </c>
      <c r="BA4" s="22" t="str">
        <f>IF(AZ4="","","—")</f>
        <v>—</v>
      </c>
      <c r="BB4" s="21">
        <v>16.8</v>
      </c>
      <c r="BC4" s="22" t="str">
        <f>IF(BB4="","","—")</f>
        <v>—</v>
      </c>
      <c r="BD4" s="381">
        <v>1231056</v>
      </c>
      <c r="BE4" s="22" t="str">
        <f>IF(BD4="","","—")</f>
        <v>—</v>
      </c>
      <c r="BF4" s="21">
        <v>12.4</v>
      </c>
      <c r="BG4" s="23" t="str">
        <f>IF(BF4="","","—")</f>
        <v>—</v>
      </c>
      <c r="BH4" s="381">
        <v>17807</v>
      </c>
      <c r="BI4" s="22" t="s">
        <v>358</v>
      </c>
      <c r="BJ4" s="21">
        <v>9.2</v>
      </c>
      <c r="BK4" s="23" t="s">
        <v>358</v>
      </c>
      <c r="BL4" s="382">
        <v>26148</v>
      </c>
      <c r="BM4" s="23" t="s">
        <v>358</v>
      </c>
      <c r="BN4" s="21">
        <v>8</v>
      </c>
      <c r="BO4" s="23" t="s">
        <v>358</v>
      </c>
      <c r="BP4" s="381">
        <v>9889</v>
      </c>
      <c r="BQ4" s="23" t="s">
        <v>358</v>
      </c>
      <c r="BR4" s="21">
        <v>9</v>
      </c>
      <c r="BS4" s="23" t="s">
        <v>358</v>
      </c>
      <c r="BT4" s="21">
        <v>1304.63</v>
      </c>
      <c r="BU4" s="23" t="str">
        <f>IF(BT4="","","—")</f>
        <v>—</v>
      </c>
      <c r="BV4" s="21">
        <v>11.5</v>
      </c>
      <c r="BW4" s="23" t="str">
        <f>IF(BV4="","","—")</f>
        <v>—</v>
      </c>
      <c r="BX4" s="21">
        <v>665.68</v>
      </c>
      <c r="BY4" s="23" t="str">
        <f>IF(BX4="","","—")</f>
        <v>—</v>
      </c>
      <c r="BZ4" s="21">
        <v>8.6</v>
      </c>
      <c r="CA4" s="23" t="str">
        <f>IF(BZ4="","","—")</f>
        <v>—</v>
      </c>
    </row>
    <row r="5" spans="1:79" s="389" customFormat="1" ht="33" customHeight="1">
      <c r="A5" s="384" t="s">
        <v>434</v>
      </c>
      <c r="B5" s="24">
        <v>7905.76</v>
      </c>
      <c r="C5" s="25">
        <f aca="true" t="shared" si="0" ref="C5:C18">IF(B5="","",RANK(B5,B$5:B$18))</f>
        <v>1</v>
      </c>
      <c r="D5" s="24">
        <v>8.5</v>
      </c>
      <c r="E5" s="25">
        <f aca="true" t="shared" si="1" ref="E5:E18">IF(D5="","",RANK(D5,D$5:D$18))</f>
        <v>2</v>
      </c>
      <c r="F5" s="24">
        <v>8.9</v>
      </c>
      <c r="G5" s="25">
        <f aca="true" t="shared" si="2" ref="G5:G18">IF(F5="","",RANK(F5,F$5:F$18))</f>
        <v>2</v>
      </c>
      <c r="H5" s="24">
        <v>7.4</v>
      </c>
      <c r="I5" s="25">
        <f aca="true" t="shared" si="3" ref="I5:I18">IF(H5="","",RANK(H5,H$5:H$18))</f>
        <v>4</v>
      </c>
      <c r="J5" s="24">
        <v>1011.20105</v>
      </c>
      <c r="K5" s="25">
        <f aca="true" t="shared" si="4" ref="K5:K18">IF(J5="","",RANK(J5,J$5:J$18))</f>
        <v>1</v>
      </c>
      <c r="L5" s="24">
        <v>10.5</v>
      </c>
      <c r="M5" s="25">
        <f aca="true" t="shared" si="5" ref="M5:M18">IF(L5="","",RANK(L5,L$5:L$18))</f>
        <v>10</v>
      </c>
      <c r="N5" s="24">
        <v>12.1</v>
      </c>
      <c r="O5" s="26">
        <f>IF(N5="","",RANK(N5,N$5:N$18))</f>
        <v>4</v>
      </c>
      <c r="P5" s="385">
        <v>1164.536</v>
      </c>
      <c r="Q5" s="25">
        <f aca="true" t="shared" si="6" ref="Q5:Q18">IF(P5="","",RANK(P5,P$5:P$18))</f>
        <v>1</v>
      </c>
      <c r="R5" s="24">
        <v>2.4</v>
      </c>
      <c r="S5" s="25">
        <f aca="true" t="shared" si="7" ref="S5:S18">IF(R5="","",RANK(R5,R$5:R$18))</f>
        <v>12</v>
      </c>
      <c r="T5" s="24">
        <v>1592.8995</v>
      </c>
      <c r="U5" s="25">
        <f aca="true" t="shared" si="8" ref="U5:U18">IF(T5="","",RANK(T5,T$5:T$18))</f>
        <v>1</v>
      </c>
      <c r="V5" s="24">
        <v>18.2</v>
      </c>
      <c r="W5" s="25">
        <f aca="true" t="shared" si="9" ref="W5:W18">IF(V5="","",RANK(V5,V$5:V$18))</f>
        <v>5</v>
      </c>
      <c r="X5" s="386">
        <v>3395.69703665623</v>
      </c>
      <c r="Y5" s="25">
        <f aca="true" t="shared" si="10" ref="Y5:AA18">IF(X5="","",RANK(X5,X$5:X$18))</f>
        <v>1</v>
      </c>
      <c r="Z5" s="24">
        <v>9.9</v>
      </c>
      <c r="AA5" s="25">
        <f t="shared" si="10"/>
        <v>11</v>
      </c>
      <c r="AB5" s="33">
        <v>1157.38</v>
      </c>
      <c r="AC5" s="25">
        <f aca="true" t="shared" si="11" ref="AC5:AC18">IF(AB5="","",RANK(AB5,AB$5:AB$18))</f>
        <v>1</v>
      </c>
      <c r="AD5" s="24">
        <v>14.1</v>
      </c>
      <c r="AE5" s="26">
        <f aca="true" t="shared" si="12" ref="AE5:AE18">IF(AD5="","",RANK(AD5,AD$5:AD$18))</f>
        <v>3</v>
      </c>
      <c r="AF5" s="33">
        <v>650.12</v>
      </c>
      <c r="AG5" s="25">
        <f aca="true" t="shared" si="13" ref="AG5:AG18">IF(AF5="","",RANK(AF5,AF$5:AF$18))</f>
        <v>1</v>
      </c>
      <c r="AH5" s="24">
        <v>15.8</v>
      </c>
      <c r="AI5" s="25">
        <f aca="true" t="shared" si="14" ref="AI5:AI18">IF(AH5="","",RANK(AH5,AH$5:AH$18))</f>
        <v>2</v>
      </c>
      <c r="AJ5" s="33">
        <v>1094.22</v>
      </c>
      <c r="AK5" s="25">
        <f aca="true" t="shared" si="15" ref="AK5:AK18">IF(AJ5="","",RANK(AJ5,AJ$5:AJ$18))</f>
        <v>1</v>
      </c>
      <c r="AL5" s="24">
        <v>20.4</v>
      </c>
      <c r="AM5" s="25">
        <f aca="true" t="shared" si="16" ref="AM5:AM18">IF(AL5="","",RANK(AL5,AL$5:AL$18))</f>
        <v>3</v>
      </c>
      <c r="AN5" s="24">
        <v>860.86</v>
      </c>
      <c r="AO5" s="26">
        <f aca="true" t="shared" si="17" ref="AO5:AO18">IF(AN5="","",RANK(AN5,AN$5:AN$18))</f>
        <v>1</v>
      </c>
      <c r="AP5" s="24">
        <v>35.9</v>
      </c>
      <c r="AQ5" s="26">
        <f aca="true" t="shared" si="18" ref="AQ5:AQ18">IF(AP5="","",RANK(AP5,AP$5:AP$18))</f>
        <v>3</v>
      </c>
      <c r="AR5" s="24">
        <v>522.77</v>
      </c>
      <c r="AS5" s="26">
        <f aca="true" t="shared" si="19" ref="AS5:AS18">IF(AR5="","",RANK(AR5,AR$5:AR$18))</f>
        <v>1</v>
      </c>
      <c r="AT5" s="24">
        <v>35.9</v>
      </c>
      <c r="AU5" s="26">
        <f aca="true" t="shared" si="20" ref="AU5:AU18">IF(AT5="","",RANK(AT5,AT$5:AT$18))</f>
        <v>4</v>
      </c>
      <c r="AV5" s="385">
        <v>338.09</v>
      </c>
      <c r="AW5" s="26">
        <f aca="true" t="shared" si="21" ref="AW5:AW18">IF(AV5="","",RANK(AV5,AV$5:AV$18))</f>
        <v>1</v>
      </c>
      <c r="AX5" s="24">
        <v>36</v>
      </c>
      <c r="AY5" s="26">
        <f aca="true" t="shared" si="22" ref="AY5:AY18">IF(AX5="","",RANK(AX5,AX$5:AX$18))</f>
        <v>3</v>
      </c>
      <c r="AZ5" s="33">
        <v>774.19</v>
      </c>
      <c r="BA5" s="25">
        <f aca="true" t="shared" si="23" ref="BA5:BA18">IF(AZ5="","",RANK(AZ5,AZ$5:AZ$18))</f>
        <v>1</v>
      </c>
      <c r="BB5" s="24">
        <v>15.5</v>
      </c>
      <c r="BC5" s="25">
        <f aca="true" t="shared" si="24" ref="BC5:BC18">IF(BB5="","",RANK(BB5,BB$5:BB$18))</f>
        <v>13</v>
      </c>
      <c r="BD5" s="387">
        <v>439400</v>
      </c>
      <c r="BE5" s="25">
        <f aca="true" t="shared" si="25" ref="BE5:BE18">IF(BD5="","",RANK(BD5,BD$5:BD$18))</f>
        <v>1</v>
      </c>
      <c r="BF5" s="24">
        <v>10.93</v>
      </c>
      <c r="BG5" s="26">
        <f aca="true" t="shared" si="26" ref="BG5:BG17">IF(BF5="","",RANK(BF5,BF$5:BF$18))</f>
        <v>12</v>
      </c>
      <c r="BH5" s="387">
        <v>33874</v>
      </c>
      <c r="BI5" s="25">
        <f aca="true" t="shared" si="27" ref="BI5:BI18">IF(BH5="","",RANK(BH5,BH$5:BH$18))</f>
        <v>1</v>
      </c>
      <c r="BJ5" s="24">
        <v>8.6</v>
      </c>
      <c r="BK5" s="26">
        <f aca="true" t="shared" si="28" ref="BK5:BK18">IF(BJ5="","",RANK(BJ5,BJ$5:BJ$18))</f>
        <v>12</v>
      </c>
      <c r="BL5" s="388">
        <v>38965</v>
      </c>
      <c r="BM5" s="26">
        <f aca="true" t="shared" si="29" ref="BM5:BM18">IF(BL5="","",RANK(BL5,BL$5:BL$18))</f>
        <v>1</v>
      </c>
      <c r="BN5" s="24">
        <v>8</v>
      </c>
      <c r="BO5" s="26">
        <f aca="true" t="shared" si="30" ref="BO5:BO18">IF(BN5="","",RANK(BN5,BN$5:BN$18))</f>
        <v>9</v>
      </c>
      <c r="BP5" s="387">
        <v>21874</v>
      </c>
      <c r="BQ5" s="26">
        <f aca="true" t="shared" si="31" ref="BQ5:BQ18">IF(BP5="","",RANK(BP5,BP$5:BP$18))</f>
        <v>1</v>
      </c>
      <c r="BR5" s="24">
        <v>8.7</v>
      </c>
      <c r="BS5" s="26">
        <f aca="true" t="shared" si="32" ref="BS5:BS18">IF(BR5="","",RANK(BR5,BR$5:BR$18))</f>
        <v>10</v>
      </c>
      <c r="BT5" s="33">
        <v>274.14</v>
      </c>
      <c r="BU5" s="26">
        <f aca="true" t="shared" si="33" ref="BU5:BU18">IF(BT5="","",RANK(BT5,BT$5:BT$18))</f>
        <v>1</v>
      </c>
      <c r="BV5" s="24">
        <v>16.9</v>
      </c>
      <c r="BW5" s="26">
        <f aca="true" t="shared" si="34" ref="BW5:BW18">IF(BV5="","",RANK(BV5,BV$5:BV$18))</f>
        <v>1</v>
      </c>
      <c r="BX5" s="33">
        <v>103.71</v>
      </c>
      <c r="BY5" s="26">
        <f aca="true" t="shared" si="35" ref="BY5:CA18">IF(BX5="","",RANK(BX5,BX$5:BX$18))</f>
        <v>1</v>
      </c>
      <c r="BZ5" s="24">
        <v>13.1</v>
      </c>
      <c r="CA5" s="26">
        <f t="shared" si="35"/>
        <v>2</v>
      </c>
    </row>
    <row r="6" spans="1:79" s="389" customFormat="1" ht="33" customHeight="1">
      <c r="A6" s="384" t="s">
        <v>435</v>
      </c>
      <c r="B6" s="24">
        <v>1758.24</v>
      </c>
      <c r="C6" s="25">
        <f t="shared" si="0"/>
        <v>5</v>
      </c>
      <c r="D6" s="24">
        <v>7.7</v>
      </c>
      <c r="E6" s="25">
        <f t="shared" si="1"/>
        <v>11</v>
      </c>
      <c r="F6" s="24">
        <v>6.7</v>
      </c>
      <c r="G6" s="25">
        <f t="shared" si="2"/>
        <v>9</v>
      </c>
      <c r="H6" s="24">
        <v>6.9</v>
      </c>
      <c r="I6" s="25">
        <f t="shared" si="3"/>
        <v>11</v>
      </c>
      <c r="J6" s="24">
        <v>127.43344</v>
      </c>
      <c r="K6" s="25">
        <f t="shared" si="4"/>
        <v>5</v>
      </c>
      <c r="L6" s="24">
        <v>-2.4</v>
      </c>
      <c r="M6" s="25">
        <f t="shared" si="5"/>
        <v>14</v>
      </c>
      <c r="N6" s="24">
        <v>1.9</v>
      </c>
      <c r="O6" s="26">
        <f aca="true" t="shared" si="36" ref="O6:O18">IF(N6="","",RANK(N6,N$5:N$18))</f>
        <v>14</v>
      </c>
      <c r="P6" s="385">
        <v>277.1096</v>
      </c>
      <c r="Q6" s="25">
        <f t="shared" si="6"/>
        <v>2</v>
      </c>
      <c r="R6" s="24">
        <v>31</v>
      </c>
      <c r="S6" s="25">
        <f t="shared" si="7"/>
        <v>7</v>
      </c>
      <c r="T6" s="24">
        <v>562.6992</v>
      </c>
      <c r="U6" s="25">
        <f t="shared" si="8"/>
        <v>3</v>
      </c>
      <c r="V6" s="24">
        <v>8</v>
      </c>
      <c r="W6" s="25">
        <f t="shared" si="9"/>
        <v>9</v>
      </c>
      <c r="X6" s="386">
        <v>714.0194845621808</v>
      </c>
      <c r="Y6" s="25">
        <f t="shared" si="10"/>
        <v>6</v>
      </c>
      <c r="Z6" s="24">
        <v>9.6</v>
      </c>
      <c r="AA6" s="25">
        <f t="shared" si="10"/>
        <v>13</v>
      </c>
      <c r="AB6" s="33">
        <v>219.37</v>
      </c>
      <c r="AC6" s="25">
        <f t="shared" si="11"/>
        <v>3</v>
      </c>
      <c r="AD6" s="24">
        <v>-6.8</v>
      </c>
      <c r="AE6" s="26">
        <f t="shared" si="12"/>
        <v>13</v>
      </c>
      <c r="AF6" s="33">
        <v>129.64</v>
      </c>
      <c r="AG6" s="25">
        <f t="shared" si="13"/>
        <v>2</v>
      </c>
      <c r="AH6" s="24">
        <v>-17.3</v>
      </c>
      <c r="AI6" s="25">
        <f t="shared" si="14"/>
        <v>13</v>
      </c>
      <c r="AJ6" s="33">
        <v>384.51</v>
      </c>
      <c r="AK6" s="25">
        <f t="shared" si="15"/>
        <v>8</v>
      </c>
      <c r="AL6" s="24">
        <v>10.9</v>
      </c>
      <c r="AM6" s="25">
        <f t="shared" si="16"/>
        <v>8</v>
      </c>
      <c r="AN6" s="24">
        <v>139.12</v>
      </c>
      <c r="AO6" s="26">
        <f t="shared" si="17"/>
        <v>5</v>
      </c>
      <c r="AP6" s="24">
        <v>27.6</v>
      </c>
      <c r="AQ6" s="26">
        <f t="shared" si="18"/>
        <v>5</v>
      </c>
      <c r="AR6" s="24">
        <v>104.17</v>
      </c>
      <c r="AS6" s="26">
        <f t="shared" si="19"/>
        <v>3</v>
      </c>
      <c r="AT6" s="24">
        <v>28.5</v>
      </c>
      <c r="AU6" s="26">
        <f t="shared" si="20"/>
        <v>6</v>
      </c>
      <c r="AV6" s="385">
        <v>34.95</v>
      </c>
      <c r="AW6" s="26">
        <f t="shared" si="21"/>
        <v>7</v>
      </c>
      <c r="AX6" s="24">
        <v>25</v>
      </c>
      <c r="AY6" s="26">
        <f t="shared" si="22"/>
        <v>5</v>
      </c>
      <c r="AZ6" s="33">
        <v>367.87</v>
      </c>
      <c r="BA6" s="25">
        <f t="shared" si="23"/>
        <v>4</v>
      </c>
      <c r="BB6" s="24">
        <v>17.5</v>
      </c>
      <c r="BC6" s="25">
        <f t="shared" si="24"/>
        <v>4</v>
      </c>
      <c r="BD6" s="387">
        <v>107026</v>
      </c>
      <c r="BE6" s="25">
        <f t="shared" si="25"/>
        <v>4</v>
      </c>
      <c r="BF6" s="24">
        <v>16.66</v>
      </c>
      <c r="BG6" s="26">
        <f t="shared" si="26"/>
        <v>6</v>
      </c>
      <c r="BH6" s="387">
        <v>26142</v>
      </c>
      <c r="BI6" s="25">
        <f t="shared" si="27"/>
        <v>2</v>
      </c>
      <c r="BJ6" s="24">
        <v>8.5</v>
      </c>
      <c r="BK6" s="26">
        <f t="shared" si="28"/>
        <v>14</v>
      </c>
      <c r="BL6" s="388">
        <v>31913</v>
      </c>
      <c r="BM6" s="26">
        <f t="shared" si="29"/>
        <v>2</v>
      </c>
      <c r="BN6" s="24">
        <v>7.6</v>
      </c>
      <c r="BO6" s="26">
        <f t="shared" si="30"/>
        <v>14</v>
      </c>
      <c r="BP6" s="387">
        <v>16730</v>
      </c>
      <c r="BQ6" s="26">
        <f t="shared" si="31"/>
        <v>2</v>
      </c>
      <c r="BR6" s="24">
        <v>8.4</v>
      </c>
      <c r="BS6" s="26">
        <f t="shared" si="32"/>
        <v>14</v>
      </c>
      <c r="BT6" s="33">
        <v>90.26</v>
      </c>
      <c r="BU6" s="26">
        <f t="shared" si="33"/>
        <v>7</v>
      </c>
      <c r="BV6" s="24">
        <v>7.8</v>
      </c>
      <c r="BW6" s="26">
        <f t="shared" si="34"/>
        <v>13</v>
      </c>
      <c r="BX6" s="33">
        <v>47.5</v>
      </c>
      <c r="BY6" s="26">
        <f t="shared" si="35"/>
        <v>7</v>
      </c>
      <c r="BZ6" s="24">
        <v>2.4</v>
      </c>
      <c r="CA6" s="26">
        <f t="shared" si="35"/>
        <v>13</v>
      </c>
    </row>
    <row r="7" spans="1:79" s="389" customFormat="1" ht="33" customHeight="1">
      <c r="A7" s="384" t="s">
        <v>436</v>
      </c>
      <c r="B7" s="24">
        <v>1494.7</v>
      </c>
      <c r="C7" s="25">
        <f t="shared" si="0"/>
        <v>7</v>
      </c>
      <c r="D7" s="24">
        <v>7.5</v>
      </c>
      <c r="E7" s="25">
        <f t="shared" si="1"/>
        <v>12</v>
      </c>
      <c r="F7" s="24">
        <v>9.8</v>
      </c>
      <c r="G7" s="25">
        <f t="shared" si="2"/>
        <v>1</v>
      </c>
      <c r="H7" s="24">
        <v>6.8</v>
      </c>
      <c r="I7" s="25">
        <f t="shared" si="3"/>
        <v>12</v>
      </c>
      <c r="J7" s="24">
        <v>75.38316</v>
      </c>
      <c r="K7" s="25">
        <f t="shared" si="4"/>
        <v>7</v>
      </c>
      <c r="L7" s="24">
        <v>17</v>
      </c>
      <c r="M7" s="25">
        <f t="shared" si="5"/>
        <v>4</v>
      </c>
      <c r="N7" s="24">
        <v>5.4</v>
      </c>
      <c r="O7" s="26">
        <f t="shared" si="36"/>
        <v>12</v>
      </c>
      <c r="P7" s="385">
        <v>154.7821</v>
      </c>
      <c r="Q7" s="25">
        <f t="shared" si="6"/>
        <v>5</v>
      </c>
      <c r="R7" s="24">
        <v>29.5</v>
      </c>
      <c r="S7" s="25">
        <f t="shared" si="7"/>
        <v>8</v>
      </c>
      <c r="T7" s="24">
        <v>263.881</v>
      </c>
      <c r="U7" s="25">
        <f t="shared" si="8"/>
        <v>10</v>
      </c>
      <c r="V7" s="24">
        <v>11.4</v>
      </c>
      <c r="W7" s="25">
        <f t="shared" si="9"/>
        <v>8</v>
      </c>
      <c r="X7" s="386">
        <v>504.63061372103726</v>
      </c>
      <c r="Y7" s="25">
        <f t="shared" si="10"/>
        <v>10</v>
      </c>
      <c r="Z7" s="24">
        <v>9.9</v>
      </c>
      <c r="AA7" s="25">
        <f t="shared" si="10"/>
        <v>11</v>
      </c>
      <c r="AB7" s="33">
        <v>159.07</v>
      </c>
      <c r="AC7" s="25">
        <f t="shared" si="11"/>
        <v>7</v>
      </c>
      <c r="AD7" s="24">
        <v>11.2</v>
      </c>
      <c r="AE7" s="26">
        <f t="shared" si="12"/>
        <v>4</v>
      </c>
      <c r="AF7" s="33">
        <v>91.35</v>
      </c>
      <c r="AG7" s="25">
        <f t="shared" si="13"/>
        <v>7</v>
      </c>
      <c r="AH7" s="24">
        <v>1.2</v>
      </c>
      <c r="AI7" s="25">
        <f t="shared" si="14"/>
        <v>5</v>
      </c>
      <c r="AJ7" s="33">
        <v>278.12</v>
      </c>
      <c r="AK7" s="25">
        <f t="shared" si="15"/>
        <v>11</v>
      </c>
      <c r="AL7" s="24">
        <v>13.6</v>
      </c>
      <c r="AM7" s="25">
        <f t="shared" si="16"/>
        <v>6</v>
      </c>
      <c r="AN7" s="24">
        <v>112.3</v>
      </c>
      <c r="AO7" s="26">
        <f t="shared" si="17"/>
        <v>6</v>
      </c>
      <c r="AP7" s="24">
        <v>-8.6</v>
      </c>
      <c r="AQ7" s="26">
        <f t="shared" si="18"/>
        <v>14</v>
      </c>
      <c r="AR7" s="24">
        <v>61.77</v>
      </c>
      <c r="AS7" s="26">
        <f t="shared" si="19"/>
        <v>8</v>
      </c>
      <c r="AT7" s="24">
        <v>-7</v>
      </c>
      <c r="AU7" s="26">
        <f t="shared" si="20"/>
        <v>13</v>
      </c>
      <c r="AV7" s="385">
        <v>50.54</v>
      </c>
      <c r="AW7" s="26">
        <f t="shared" si="21"/>
        <v>5</v>
      </c>
      <c r="AX7" s="24">
        <v>-10.5</v>
      </c>
      <c r="AY7" s="26">
        <f t="shared" si="22"/>
        <v>12</v>
      </c>
      <c r="AZ7" s="33">
        <v>307.65</v>
      </c>
      <c r="BA7" s="25">
        <f t="shared" si="23"/>
        <v>8</v>
      </c>
      <c r="BB7" s="24">
        <v>17.3</v>
      </c>
      <c r="BC7" s="25">
        <f t="shared" si="24"/>
        <v>7</v>
      </c>
      <c r="BD7" s="387">
        <v>111697</v>
      </c>
      <c r="BE7" s="25">
        <f t="shared" si="25"/>
        <v>3</v>
      </c>
      <c r="BF7" s="24">
        <v>16.33</v>
      </c>
      <c r="BG7" s="26">
        <f t="shared" si="26"/>
        <v>7</v>
      </c>
      <c r="BH7" s="387">
        <v>22496</v>
      </c>
      <c r="BI7" s="25">
        <f t="shared" si="27"/>
        <v>3</v>
      </c>
      <c r="BJ7" s="24">
        <v>8.7</v>
      </c>
      <c r="BK7" s="26">
        <f t="shared" si="28"/>
        <v>11</v>
      </c>
      <c r="BL7" s="388">
        <v>28179</v>
      </c>
      <c r="BM7" s="26">
        <f t="shared" si="29"/>
        <v>3</v>
      </c>
      <c r="BN7" s="24">
        <v>7.9</v>
      </c>
      <c r="BO7" s="26">
        <f t="shared" si="30"/>
        <v>10</v>
      </c>
      <c r="BP7" s="387">
        <v>15091</v>
      </c>
      <c r="BQ7" s="26">
        <f t="shared" si="31"/>
        <v>3</v>
      </c>
      <c r="BR7" s="24">
        <v>8.6</v>
      </c>
      <c r="BS7" s="26">
        <f t="shared" si="32"/>
        <v>11</v>
      </c>
      <c r="BT7" s="33">
        <v>90.79</v>
      </c>
      <c r="BU7" s="26">
        <f t="shared" si="33"/>
        <v>6</v>
      </c>
      <c r="BV7" s="24">
        <v>11</v>
      </c>
      <c r="BW7" s="26">
        <f t="shared" si="34"/>
        <v>9</v>
      </c>
      <c r="BX7" s="33">
        <v>59.42</v>
      </c>
      <c r="BY7" s="26">
        <f t="shared" si="35"/>
        <v>5</v>
      </c>
      <c r="BZ7" s="24">
        <v>9.4</v>
      </c>
      <c r="CA7" s="26">
        <f t="shared" si="35"/>
        <v>9</v>
      </c>
    </row>
    <row r="8" spans="1:79" s="389" customFormat="1" ht="33" customHeight="1">
      <c r="A8" s="384" t="s">
        <v>437</v>
      </c>
      <c r="B8" s="24">
        <v>2059.89</v>
      </c>
      <c r="C8" s="25">
        <f t="shared" si="0"/>
        <v>4</v>
      </c>
      <c r="D8" s="24">
        <v>8.6</v>
      </c>
      <c r="E8" s="25">
        <f t="shared" si="1"/>
        <v>1</v>
      </c>
      <c r="F8" s="24">
        <v>7.8</v>
      </c>
      <c r="G8" s="25">
        <f t="shared" si="2"/>
        <v>5</v>
      </c>
      <c r="H8" s="24">
        <v>7.5</v>
      </c>
      <c r="I8" s="25">
        <f t="shared" si="3"/>
        <v>3</v>
      </c>
      <c r="J8" s="24">
        <v>136.27699</v>
      </c>
      <c r="K8" s="25">
        <f t="shared" si="4"/>
        <v>4</v>
      </c>
      <c r="L8" s="24">
        <v>21.1</v>
      </c>
      <c r="M8" s="25">
        <f t="shared" si="5"/>
        <v>1</v>
      </c>
      <c r="N8" s="24">
        <v>10.6</v>
      </c>
      <c r="O8" s="26">
        <f t="shared" si="36"/>
        <v>8</v>
      </c>
      <c r="P8" s="385">
        <v>172.662</v>
      </c>
      <c r="Q8" s="25">
        <f t="shared" si="6"/>
        <v>4</v>
      </c>
      <c r="R8" s="24">
        <v>54.5</v>
      </c>
      <c r="S8" s="25">
        <f t="shared" si="7"/>
        <v>3</v>
      </c>
      <c r="T8" s="24">
        <v>389.9324</v>
      </c>
      <c r="U8" s="25">
        <f t="shared" si="8"/>
        <v>8</v>
      </c>
      <c r="V8" s="24">
        <v>0.1</v>
      </c>
      <c r="W8" s="25">
        <f t="shared" si="9"/>
        <v>12</v>
      </c>
      <c r="X8" s="386">
        <v>942.0812809532706</v>
      </c>
      <c r="Y8" s="25">
        <f t="shared" si="10"/>
        <v>2</v>
      </c>
      <c r="Z8" s="24">
        <v>10.6</v>
      </c>
      <c r="AA8" s="25">
        <f t="shared" si="10"/>
        <v>4</v>
      </c>
      <c r="AB8" s="33">
        <v>187.61</v>
      </c>
      <c r="AC8" s="25">
        <f t="shared" si="11"/>
        <v>5</v>
      </c>
      <c r="AD8" s="24">
        <v>-9.8</v>
      </c>
      <c r="AE8" s="26">
        <f t="shared" si="12"/>
        <v>14</v>
      </c>
      <c r="AF8" s="33">
        <v>109.66</v>
      </c>
      <c r="AG8" s="25">
        <f t="shared" si="13"/>
        <v>5</v>
      </c>
      <c r="AH8" s="24">
        <v>-22.5</v>
      </c>
      <c r="AI8" s="25">
        <f t="shared" si="14"/>
        <v>14</v>
      </c>
      <c r="AJ8" s="33">
        <v>535.24</v>
      </c>
      <c r="AK8" s="25">
        <f t="shared" si="15"/>
        <v>2</v>
      </c>
      <c r="AL8" s="24">
        <v>9.4</v>
      </c>
      <c r="AM8" s="25">
        <f t="shared" si="16"/>
        <v>10</v>
      </c>
      <c r="AN8" s="24">
        <v>191.69</v>
      </c>
      <c r="AO8" s="26">
        <f t="shared" si="17"/>
        <v>3</v>
      </c>
      <c r="AP8" s="24">
        <v>-2.6</v>
      </c>
      <c r="AQ8" s="26">
        <f t="shared" si="18"/>
        <v>13</v>
      </c>
      <c r="AR8" s="24">
        <v>94.61</v>
      </c>
      <c r="AS8" s="26">
        <f t="shared" si="19"/>
        <v>4</v>
      </c>
      <c r="AT8" s="24">
        <v>-17.3</v>
      </c>
      <c r="AU8" s="26">
        <f t="shared" si="20"/>
        <v>14</v>
      </c>
      <c r="AV8" s="385">
        <v>97.08</v>
      </c>
      <c r="AW8" s="26">
        <f t="shared" si="21"/>
        <v>3</v>
      </c>
      <c r="AX8" s="24">
        <v>17.8</v>
      </c>
      <c r="AY8" s="26">
        <f t="shared" si="22"/>
        <v>7</v>
      </c>
      <c r="AZ8" s="33">
        <v>344.79</v>
      </c>
      <c r="BA8" s="25">
        <f t="shared" si="23"/>
        <v>6</v>
      </c>
      <c r="BB8" s="24">
        <v>14.4</v>
      </c>
      <c r="BC8" s="25">
        <f t="shared" si="24"/>
        <v>14</v>
      </c>
      <c r="BD8" s="387">
        <v>106547</v>
      </c>
      <c r="BE8" s="25">
        <f t="shared" si="25"/>
        <v>5</v>
      </c>
      <c r="BF8" s="24">
        <v>11.23</v>
      </c>
      <c r="BG8" s="26">
        <f t="shared" si="26"/>
        <v>10</v>
      </c>
      <c r="BH8" s="387">
        <v>19103</v>
      </c>
      <c r="BI8" s="25">
        <f t="shared" si="27"/>
        <v>4</v>
      </c>
      <c r="BJ8" s="24">
        <v>8.6</v>
      </c>
      <c r="BK8" s="26">
        <f t="shared" si="28"/>
        <v>12</v>
      </c>
      <c r="BL8" s="388">
        <v>25076</v>
      </c>
      <c r="BM8" s="26">
        <f t="shared" si="29"/>
        <v>4</v>
      </c>
      <c r="BN8" s="24">
        <v>7.7</v>
      </c>
      <c r="BO8" s="26">
        <f t="shared" si="30"/>
        <v>13</v>
      </c>
      <c r="BP8" s="387">
        <v>13608</v>
      </c>
      <c r="BQ8" s="26">
        <f t="shared" si="31"/>
        <v>4</v>
      </c>
      <c r="BR8" s="24">
        <v>8.5</v>
      </c>
      <c r="BS8" s="26">
        <f t="shared" si="32"/>
        <v>13</v>
      </c>
      <c r="BT8" s="33">
        <v>112.16</v>
      </c>
      <c r="BU8" s="26">
        <f t="shared" si="33"/>
        <v>3</v>
      </c>
      <c r="BV8" s="24">
        <v>10.6</v>
      </c>
      <c r="BW8" s="26">
        <f t="shared" si="34"/>
        <v>10</v>
      </c>
      <c r="BX8" s="33">
        <v>59.04</v>
      </c>
      <c r="BY8" s="26">
        <f t="shared" si="35"/>
        <v>6</v>
      </c>
      <c r="BZ8" s="24">
        <v>10.1</v>
      </c>
      <c r="CA8" s="26">
        <f t="shared" si="35"/>
        <v>8</v>
      </c>
    </row>
    <row r="9" spans="1:79" s="389" customFormat="1" ht="33" customHeight="1">
      <c r="A9" s="384" t="s">
        <v>438</v>
      </c>
      <c r="B9" s="24">
        <v>1223.21</v>
      </c>
      <c r="C9" s="25">
        <f t="shared" si="0"/>
        <v>10</v>
      </c>
      <c r="D9" s="24">
        <v>7.8</v>
      </c>
      <c r="E9" s="25">
        <f t="shared" si="1"/>
        <v>10</v>
      </c>
      <c r="F9" s="24">
        <v>3.7</v>
      </c>
      <c r="G9" s="25">
        <f t="shared" si="2"/>
        <v>12</v>
      </c>
      <c r="H9" s="24">
        <v>7.4</v>
      </c>
      <c r="I9" s="25">
        <f t="shared" si="3"/>
        <v>4</v>
      </c>
      <c r="J9" s="24">
        <v>63.34993</v>
      </c>
      <c r="K9" s="25">
        <f t="shared" si="4"/>
        <v>8</v>
      </c>
      <c r="L9" s="24">
        <v>9</v>
      </c>
      <c r="M9" s="25">
        <f t="shared" si="5"/>
        <v>11</v>
      </c>
      <c r="N9" s="24">
        <v>5</v>
      </c>
      <c r="O9" s="26">
        <f t="shared" si="36"/>
        <v>13</v>
      </c>
      <c r="P9" s="385">
        <v>118.4271</v>
      </c>
      <c r="Q9" s="25">
        <f t="shared" si="6"/>
        <v>8</v>
      </c>
      <c r="R9" s="24">
        <v>5.2</v>
      </c>
      <c r="S9" s="25">
        <f t="shared" si="7"/>
        <v>11</v>
      </c>
      <c r="T9" s="24">
        <v>190.5554</v>
      </c>
      <c r="U9" s="25">
        <f t="shared" si="8"/>
        <v>11</v>
      </c>
      <c r="V9" s="24">
        <v>-23.8</v>
      </c>
      <c r="W9" s="25">
        <f t="shared" si="9"/>
        <v>14</v>
      </c>
      <c r="X9" s="386">
        <v>691.5810135811986</v>
      </c>
      <c r="Y9" s="25">
        <f t="shared" si="10"/>
        <v>7</v>
      </c>
      <c r="Z9" s="24">
        <v>10.5</v>
      </c>
      <c r="AA9" s="25">
        <f t="shared" si="10"/>
        <v>7</v>
      </c>
      <c r="AB9" s="33">
        <v>110.47</v>
      </c>
      <c r="AC9" s="25">
        <f t="shared" si="11"/>
        <v>9</v>
      </c>
      <c r="AD9" s="24">
        <v>-5.7</v>
      </c>
      <c r="AE9" s="26">
        <f t="shared" si="12"/>
        <v>12</v>
      </c>
      <c r="AF9" s="33">
        <v>64.42</v>
      </c>
      <c r="AG9" s="25">
        <f t="shared" si="13"/>
        <v>10</v>
      </c>
      <c r="AH9" s="24">
        <v>-16.8</v>
      </c>
      <c r="AI9" s="25">
        <f t="shared" si="14"/>
        <v>12</v>
      </c>
      <c r="AJ9" s="33">
        <v>516.11</v>
      </c>
      <c r="AK9" s="25">
        <f t="shared" si="15"/>
        <v>3</v>
      </c>
      <c r="AL9" s="24">
        <v>16.6</v>
      </c>
      <c r="AM9" s="25">
        <f t="shared" si="16"/>
        <v>5</v>
      </c>
      <c r="AN9" s="24">
        <v>96.81</v>
      </c>
      <c r="AO9" s="26">
        <f t="shared" si="17"/>
        <v>7</v>
      </c>
      <c r="AP9" s="24">
        <v>18.2</v>
      </c>
      <c r="AQ9" s="26">
        <f t="shared" si="18"/>
        <v>9</v>
      </c>
      <c r="AR9" s="24">
        <v>92.08</v>
      </c>
      <c r="AS9" s="26">
        <f t="shared" si="19"/>
        <v>5</v>
      </c>
      <c r="AT9" s="24">
        <v>20.2</v>
      </c>
      <c r="AU9" s="26">
        <f t="shared" si="20"/>
        <v>7</v>
      </c>
      <c r="AV9" s="385">
        <v>4.74</v>
      </c>
      <c r="AW9" s="26">
        <f t="shared" si="21"/>
        <v>10</v>
      </c>
      <c r="AX9" s="24">
        <v>-10.9</v>
      </c>
      <c r="AY9" s="26">
        <f t="shared" si="22"/>
        <v>13</v>
      </c>
      <c r="AZ9" s="33">
        <v>309.42</v>
      </c>
      <c r="BA9" s="25">
        <f t="shared" si="23"/>
        <v>7</v>
      </c>
      <c r="BB9" s="24">
        <v>17.7</v>
      </c>
      <c r="BC9" s="25">
        <f t="shared" si="24"/>
        <v>2</v>
      </c>
      <c r="BD9" s="387">
        <v>25538</v>
      </c>
      <c r="BE9" s="25">
        <f t="shared" si="25"/>
        <v>10</v>
      </c>
      <c r="BF9" s="24">
        <v>15.48</v>
      </c>
      <c r="BG9" s="26">
        <f t="shared" si="26"/>
        <v>8</v>
      </c>
      <c r="BH9" s="387">
        <v>12935</v>
      </c>
      <c r="BI9" s="25">
        <f t="shared" si="27"/>
        <v>11</v>
      </c>
      <c r="BJ9" s="24">
        <v>9.9</v>
      </c>
      <c r="BK9" s="26">
        <f t="shared" si="28"/>
        <v>4</v>
      </c>
      <c r="BL9" s="388">
        <v>20187</v>
      </c>
      <c r="BM9" s="26">
        <f t="shared" si="29"/>
        <v>10</v>
      </c>
      <c r="BN9" s="24">
        <v>8.4</v>
      </c>
      <c r="BO9" s="26">
        <f t="shared" si="30"/>
        <v>5</v>
      </c>
      <c r="BP9" s="387">
        <v>8253</v>
      </c>
      <c r="BQ9" s="26">
        <f t="shared" si="31"/>
        <v>10</v>
      </c>
      <c r="BR9" s="24">
        <v>9.5</v>
      </c>
      <c r="BS9" s="26">
        <f t="shared" si="32"/>
        <v>5</v>
      </c>
      <c r="BT9" s="33">
        <v>67.15</v>
      </c>
      <c r="BU9" s="26">
        <f t="shared" si="33"/>
        <v>11</v>
      </c>
      <c r="BV9" s="24">
        <v>12</v>
      </c>
      <c r="BW9" s="26">
        <f t="shared" si="34"/>
        <v>6</v>
      </c>
      <c r="BX9" s="33">
        <v>26.83</v>
      </c>
      <c r="BY9" s="26">
        <f t="shared" si="35"/>
        <v>12</v>
      </c>
      <c r="BZ9" s="24">
        <v>10.2</v>
      </c>
      <c r="CA9" s="26">
        <f t="shared" si="35"/>
        <v>7</v>
      </c>
    </row>
    <row r="10" spans="1:79" s="389" customFormat="1" ht="33" customHeight="1">
      <c r="A10" s="384" t="s">
        <v>439</v>
      </c>
      <c r="B10" s="24">
        <v>2282.38</v>
      </c>
      <c r="C10" s="25">
        <f t="shared" si="0"/>
        <v>2</v>
      </c>
      <c r="D10" s="24">
        <v>7.9</v>
      </c>
      <c r="E10" s="25">
        <f t="shared" si="1"/>
        <v>9</v>
      </c>
      <c r="F10" s="24">
        <v>6.1</v>
      </c>
      <c r="G10" s="25">
        <f t="shared" si="2"/>
        <v>11</v>
      </c>
      <c r="H10" s="24">
        <v>7.2</v>
      </c>
      <c r="I10" s="25">
        <f t="shared" si="3"/>
        <v>7</v>
      </c>
      <c r="J10" s="24">
        <v>119.76772</v>
      </c>
      <c r="K10" s="25">
        <f t="shared" si="4"/>
        <v>6</v>
      </c>
      <c r="L10" s="24">
        <v>19.6</v>
      </c>
      <c r="M10" s="25">
        <f t="shared" si="5"/>
        <v>2</v>
      </c>
      <c r="N10" s="24">
        <v>11.6</v>
      </c>
      <c r="O10" s="26">
        <f t="shared" si="36"/>
        <v>5</v>
      </c>
      <c r="P10" s="385">
        <v>130.6055</v>
      </c>
      <c r="Q10" s="25">
        <f t="shared" si="6"/>
        <v>6</v>
      </c>
      <c r="R10" s="24">
        <v>24.4</v>
      </c>
      <c r="S10" s="25">
        <f t="shared" si="7"/>
        <v>9</v>
      </c>
      <c r="T10" s="24">
        <v>410.3043</v>
      </c>
      <c r="U10" s="25">
        <f t="shared" si="8"/>
        <v>6</v>
      </c>
      <c r="V10" s="24">
        <v>13.9</v>
      </c>
      <c r="W10" s="25">
        <f t="shared" si="9"/>
        <v>7</v>
      </c>
      <c r="X10" s="386">
        <v>923.9417370344748</v>
      </c>
      <c r="Y10" s="25">
        <f t="shared" si="10"/>
        <v>3</v>
      </c>
      <c r="Z10" s="24">
        <v>9.2</v>
      </c>
      <c r="AA10" s="25">
        <f t="shared" si="10"/>
        <v>14</v>
      </c>
      <c r="AB10" s="33">
        <v>258.74</v>
      </c>
      <c r="AC10" s="25">
        <f t="shared" si="11"/>
        <v>2</v>
      </c>
      <c r="AD10" s="24">
        <v>6.1</v>
      </c>
      <c r="AE10" s="26">
        <f t="shared" si="12"/>
        <v>9</v>
      </c>
      <c r="AF10" s="33">
        <v>112.6</v>
      </c>
      <c r="AG10" s="25">
        <f t="shared" si="13"/>
        <v>4</v>
      </c>
      <c r="AH10" s="24">
        <v>-13.5</v>
      </c>
      <c r="AI10" s="25">
        <f t="shared" si="14"/>
        <v>11</v>
      </c>
      <c r="AJ10" s="33">
        <v>401.43</v>
      </c>
      <c r="AK10" s="25">
        <f t="shared" si="15"/>
        <v>6</v>
      </c>
      <c r="AL10" s="24">
        <v>11.9</v>
      </c>
      <c r="AM10" s="25">
        <f t="shared" si="16"/>
        <v>7</v>
      </c>
      <c r="AN10" s="24">
        <v>160.39</v>
      </c>
      <c r="AO10" s="26">
        <f t="shared" si="17"/>
        <v>4</v>
      </c>
      <c r="AP10" s="24">
        <v>47.8</v>
      </c>
      <c r="AQ10" s="26">
        <f t="shared" si="18"/>
        <v>2</v>
      </c>
      <c r="AR10" s="24">
        <v>84.29</v>
      </c>
      <c r="AS10" s="26">
        <f t="shared" si="19"/>
        <v>6</v>
      </c>
      <c r="AT10" s="24">
        <v>3</v>
      </c>
      <c r="AU10" s="26">
        <f t="shared" si="20"/>
        <v>12</v>
      </c>
      <c r="AV10" s="385">
        <v>76.1</v>
      </c>
      <c r="AW10" s="26">
        <f t="shared" si="21"/>
        <v>4</v>
      </c>
      <c r="AX10" s="24">
        <v>185</v>
      </c>
      <c r="AY10" s="26">
        <f t="shared" si="22"/>
        <v>1</v>
      </c>
      <c r="AZ10" s="33">
        <v>445.86</v>
      </c>
      <c r="BA10" s="25">
        <f t="shared" si="23"/>
        <v>3</v>
      </c>
      <c r="BB10" s="24">
        <v>17.4</v>
      </c>
      <c r="BC10" s="25">
        <f t="shared" si="24"/>
        <v>5</v>
      </c>
      <c r="BD10" s="387">
        <v>45305</v>
      </c>
      <c r="BE10" s="25">
        <f t="shared" si="25"/>
        <v>8</v>
      </c>
      <c r="BF10" s="24">
        <v>22.24</v>
      </c>
      <c r="BG10" s="26">
        <f t="shared" si="26"/>
        <v>5</v>
      </c>
      <c r="BH10" s="387">
        <v>18295</v>
      </c>
      <c r="BI10" s="25">
        <f t="shared" si="27"/>
        <v>5</v>
      </c>
      <c r="BJ10" s="24">
        <v>9</v>
      </c>
      <c r="BK10" s="26">
        <f t="shared" si="28"/>
        <v>9</v>
      </c>
      <c r="BL10" s="388">
        <v>23550</v>
      </c>
      <c r="BM10" s="26">
        <f t="shared" si="29"/>
        <v>8</v>
      </c>
      <c r="BN10" s="24">
        <v>7.9</v>
      </c>
      <c r="BO10" s="26">
        <f t="shared" si="30"/>
        <v>10</v>
      </c>
      <c r="BP10" s="387">
        <v>11985</v>
      </c>
      <c r="BQ10" s="26">
        <f t="shared" si="31"/>
        <v>5</v>
      </c>
      <c r="BR10" s="24">
        <v>8.9</v>
      </c>
      <c r="BS10" s="26">
        <f t="shared" si="32"/>
        <v>9</v>
      </c>
      <c r="BT10" s="33">
        <v>112.32</v>
      </c>
      <c r="BU10" s="26">
        <f t="shared" si="33"/>
        <v>2</v>
      </c>
      <c r="BV10" s="24">
        <v>10</v>
      </c>
      <c r="BW10" s="26">
        <f t="shared" si="34"/>
        <v>11</v>
      </c>
      <c r="BX10" s="33">
        <v>62.23</v>
      </c>
      <c r="BY10" s="26">
        <f t="shared" si="35"/>
        <v>4</v>
      </c>
      <c r="BZ10" s="24">
        <v>7.7</v>
      </c>
      <c r="CA10" s="26">
        <f t="shared" si="35"/>
        <v>11</v>
      </c>
    </row>
    <row r="11" spans="1:79" s="389" customFormat="1" ht="33" customHeight="1">
      <c r="A11" s="384" t="s">
        <v>440</v>
      </c>
      <c r="B11" s="24">
        <v>2208.92</v>
      </c>
      <c r="C11" s="25">
        <f t="shared" si="0"/>
        <v>3</v>
      </c>
      <c r="D11" s="24">
        <v>8.2</v>
      </c>
      <c r="E11" s="25">
        <f t="shared" si="1"/>
        <v>6</v>
      </c>
      <c r="F11" s="24">
        <v>3</v>
      </c>
      <c r="G11" s="25">
        <f t="shared" si="2"/>
        <v>13</v>
      </c>
      <c r="H11" s="24">
        <v>7.3</v>
      </c>
      <c r="I11" s="25">
        <f t="shared" si="3"/>
        <v>6</v>
      </c>
      <c r="J11" s="24">
        <v>148.97508</v>
      </c>
      <c r="K11" s="25">
        <f t="shared" si="4"/>
        <v>2</v>
      </c>
      <c r="L11" s="24">
        <v>17.2</v>
      </c>
      <c r="M11" s="25">
        <f t="shared" si="5"/>
        <v>3</v>
      </c>
      <c r="N11" s="24">
        <v>11.3</v>
      </c>
      <c r="O11" s="26">
        <f t="shared" si="36"/>
        <v>6</v>
      </c>
      <c r="P11" s="385">
        <v>178.2022</v>
      </c>
      <c r="Q11" s="25">
        <f t="shared" si="6"/>
        <v>3</v>
      </c>
      <c r="R11" s="24">
        <v>40.2</v>
      </c>
      <c r="S11" s="25">
        <f t="shared" si="7"/>
        <v>4</v>
      </c>
      <c r="T11" s="24">
        <v>391.6091</v>
      </c>
      <c r="U11" s="25">
        <f t="shared" si="8"/>
        <v>7</v>
      </c>
      <c r="V11" s="24">
        <v>20</v>
      </c>
      <c r="W11" s="25">
        <f t="shared" si="9"/>
        <v>3</v>
      </c>
      <c r="X11" s="386">
        <v>850.8129673390206</v>
      </c>
      <c r="Y11" s="25">
        <f t="shared" si="10"/>
        <v>4</v>
      </c>
      <c r="Z11" s="24">
        <v>10.7</v>
      </c>
      <c r="AA11" s="25">
        <f t="shared" si="10"/>
        <v>2</v>
      </c>
      <c r="AB11" s="33">
        <v>196.6</v>
      </c>
      <c r="AC11" s="25">
        <f t="shared" si="11"/>
        <v>4</v>
      </c>
      <c r="AD11" s="24">
        <v>8.1</v>
      </c>
      <c r="AE11" s="26">
        <f t="shared" si="12"/>
        <v>6</v>
      </c>
      <c r="AF11" s="33">
        <v>123.18</v>
      </c>
      <c r="AG11" s="25">
        <f t="shared" si="13"/>
        <v>3</v>
      </c>
      <c r="AH11" s="24">
        <v>1.2</v>
      </c>
      <c r="AI11" s="25">
        <f t="shared" si="14"/>
        <v>5</v>
      </c>
      <c r="AJ11" s="33">
        <v>422.3</v>
      </c>
      <c r="AK11" s="25">
        <f t="shared" si="15"/>
        <v>5</v>
      </c>
      <c r="AL11" s="24">
        <v>10.1</v>
      </c>
      <c r="AM11" s="25">
        <f t="shared" si="16"/>
        <v>9</v>
      </c>
      <c r="AN11" s="24">
        <v>74.4</v>
      </c>
      <c r="AO11" s="26">
        <f t="shared" si="17"/>
        <v>9</v>
      </c>
      <c r="AP11" s="24">
        <v>35.4</v>
      </c>
      <c r="AQ11" s="26">
        <f t="shared" si="18"/>
        <v>4</v>
      </c>
      <c r="AR11" s="24">
        <v>61.69</v>
      </c>
      <c r="AS11" s="26">
        <f t="shared" si="19"/>
        <v>9</v>
      </c>
      <c r="AT11" s="24">
        <v>40.8</v>
      </c>
      <c r="AU11" s="26">
        <f t="shared" si="20"/>
        <v>3</v>
      </c>
      <c r="AV11" s="385">
        <v>12.71</v>
      </c>
      <c r="AW11" s="26">
        <f t="shared" si="21"/>
        <v>8</v>
      </c>
      <c r="AX11" s="24">
        <v>14</v>
      </c>
      <c r="AY11" s="26">
        <f t="shared" si="22"/>
        <v>8</v>
      </c>
      <c r="AZ11" s="33">
        <v>348.89</v>
      </c>
      <c r="BA11" s="25">
        <f t="shared" si="23"/>
        <v>5</v>
      </c>
      <c r="BB11" s="24">
        <v>17.6</v>
      </c>
      <c r="BC11" s="25">
        <f t="shared" si="24"/>
        <v>3</v>
      </c>
      <c r="BD11" s="387">
        <v>94790</v>
      </c>
      <c r="BE11" s="25">
        <f t="shared" si="25"/>
        <v>7</v>
      </c>
      <c r="BF11" s="24">
        <v>11.11</v>
      </c>
      <c r="BG11" s="26">
        <f t="shared" si="26"/>
        <v>11</v>
      </c>
      <c r="BH11" s="387">
        <v>16991</v>
      </c>
      <c r="BI11" s="25">
        <f t="shared" si="27"/>
        <v>8</v>
      </c>
      <c r="BJ11" s="24">
        <v>9.3</v>
      </c>
      <c r="BK11" s="26">
        <f t="shared" si="28"/>
        <v>7</v>
      </c>
      <c r="BL11" s="388">
        <v>24555</v>
      </c>
      <c r="BM11" s="26">
        <f t="shared" si="29"/>
        <v>5</v>
      </c>
      <c r="BN11" s="24">
        <v>8.1</v>
      </c>
      <c r="BO11" s="26">
        <f t="shared" si="30"/>
        <v>8</v>
      </c>
      <c r="BP11" s="387">
        <v>11023</v>
      </c>
      <c r="BQ11" s="26">
        <f t="shared" si="31"/>
        <v>7</v>
      </c>
      <c r="BR11" s="24">
        <v>9</v>
      </c>
      <c r="BS11" s="26">
        <f t="shared" si="32"/>
        <v>8</v>
      </c>
      <c r="BT11" s="33">
        <v>86.09</v>
      </c>
      <c r="BU11" s="26">
        <f t="shared" si="33"/>
        <v>8</v>
      </c>
      <c r="BV11" s="24">
        <v>12.8</v>
      </c>
      <c r="BW11" s="26">
        <f t="shared" si="34"/>
        <v>3</v>
      </c>
      <c r="BX11" s="33">
        <v>39.01</v>
      </c>
      <c r="BY11" s="26">
        <f t="shared" si="35"/>
        <v>8</v>
      </c>
      <c r="BZ11" s="24">
        <v>12.9</v>
      </c>
      <c r="CA11" s="26">
        <f t="shared" si="35"/>
        <v>4</v>
      </c>
    </row>
    <row r="12" spans="1:79" s="389" customFormat="1" ht="33" customHeight="1">
      <c r="A12" s="384" t="s">
        <v>441</v>
      </c>
      <c r="B12" s="24">
        <v>387.29</v>
      </c>
      <c r="C12" s="25">
        <f t="shared" si="0"/>
        <v>14</v>
      </c>
      <c r="D12" s="24">
        <v>6.3</v>
      </c>
      <c r="E12" s="25">
        <f t="shared" si="1"/>
        <v>13</v>
      </c>
      <c r="F12" s="24">
        <v>8</v>
      </c>
      <c r="G12" s="25">
        <f t="shared" si="2"/>
        <v>4</v>
      </c>
      <c r="H12" s="24">
        <v>6.4</v>
      </c>
      <c r="I12" s="25">
        <f t="shared" si="3"/>
        <v>13</v>
      </c>
      <c r="J12" s="24">
        <v>45.28852</v>
      </c>
      <c r="K12" s="25">
        <f t="shared" si="4"/>
        <v>11</v>
      </c>
      <c r="L12" s="24">
        <v>13.2</v>
      </c>
      <c r="M12" s="25">
        <f t="shared" si="5"/>
        <v>7</v>
      </c>
      <c r="N12" s="24">
        <v>12.7</v>
      </c>
      <c r="O12" s="26">
        <f t="shared" si="36"/>
        <v>2</v>
      </c>
      <c r="P12" s="385">
        <v>44.2507</v>
      </c>
      <c r="Q12" s="25">
        <f t="shared" si="6"/>
        <v>13</v>
      </c>
      <c r="R12" s="24">
        <v>61.8</v>
      </c>
      <c r="S12" s="25">
        <f t="shared" si="7"/>
        <v>2</v>
      </c>
      <c r="T12" s="24">
        <v>78.1591</v>
      </c>
      <c r="U12" s="25">
        <f t="shared" si="8"/>
        <v>14</v>
      </c>
      <c r="V12" s="24">
        <v>15.2</v>
      </c>
      <c r="W12" s="25">
        <f t="shared" si="9"/>
        <v>6</v>
      </c>
      <c r="X12" s="386">
        <v>153.82285025959973</v>
      </c>
      <c r="Y12" s="25">
        <f t="shared" si="10"/>
        <v>14</v>
      </c>
      <c r="Z12" s="24">
        <v>10.4</v>
      </c>
      <c r="AA12" s="25">
        <f t="shared" si="10"/>
        <v>8</v>
      </c>
      <c r="AB12" s="33">
        <v>44.19</v>
      </c>
      <c r="AC12" s="25">
        <f t="shared" si="11"/>
        <v>14</v>
      </c>
      <c r="AD12" s="24">
        <v>4.5</v>
      </c>
      <c r="AE12" s="26">
        <f t="shared" si="12"/>
        <v>10</v>
      </c>
      <c r="AF12" s="33">
        <v>24.53</v>
      </c>
      <c r="AG12" s="25">
        <f t="shared" si="13"/>
        <v>14</v>
      </c>
      <c r="AH12" s="24">
        <v>-8.9</v>
      </c>
      <c r="AI12" s="25">
        <f t="shared" si="14"/>
        <v>10</v>
      </c>
      <c r="AJ12" s="33">
        <v>122.29</v>
      </c>
      <c r="AK12" s="25">
        <f t="shared" si="15"/>
        <v>14</v>
      </c>
      <c r="AL12" s="24">
        <v>4.7</v>
      </c>
      <c r="AM12" s="25">
        <f t="shared" si="16"/>
        <v>12</v>
      </c>
      <c r="AN12" s="24">
        <v>4.98</v>
      </c>
      <c r="AO12" s="26">
        <f t="shared" si="17"/>
        <v>13</v>
      </c>
      <c r="AP12" s="24">
        <v>14.4</v>
      </c>
      <c r="AQ12" s="26">
        <f t="shared" si="18"/>
        <v>11</v>
      </c>
      <c r="AR12" s="24">
        <v>4.64</v>
      </c>
      <c r="AS12" s="26">
        <f t="shared" si="19"/>
        <v>13</v>
      </c>
      <c r="AT12" s="24">
        <v>15.4</v>
      </c>
      <c r="AU12" s="26">
        <f t="shared" si="20"/>
        <v>8</v>
      </c>
      <c r="AV12" s="385">
        <v>0.34</v>
      </c>
      <c r="AW12" s="26">
        <f t="shared" si="21"/>
        <v>14</v>
      </c>
      <c r="AX12" s="24">
        <v>1.9</v>
      </c>
      <c r="AY12" s="26">
        <f t="shared" si="22"/>
        <v>9</v>
      </c>
      <c r="AZ12" s="33">
        <v>54.25</v>
      </c>
      <c r="BA12" s="25">
        <f t="shared" si="23"/>
        <v>14</v>
      </c>
      <c r="BB12" s="24">
        <v>17.2</v>
      </c>
      <c r="BC12" s="25">
        <f t="shared" si="24"/>
        <v>9</v>
      </c>
      <c r="BD12" s="387">
        <v>6295</v>
      </c>
      <c r="BE12" s="25">
        <f t="shared" si="25"/>
        <v>12</v>
      </c>
      <c r="BF12" s="24">
        <v>59.77</v>
      </c>
      <c r="BG12" s="26">
        <f t="shared" si="26"/>
        <v>2</v>
      </c>
      <c r="BH12" s="387">
        <v>11346</v>
      </c>
      <c r="BI12" s="25">
        <f t="shared" si="27"/>
        <v>13</v>
      </c>
      <c r="BJ12" s="24">
        <v>9.8</v>
      </c>
      <c r="BK12" s="26">
        <f t="shared" si="28"/>
        <v>5</v>
      </c>
      <c r="BL12" s="388">
        <v>17524</v>
      </c>
      <c r="BM12" s="26">
        <f t="shared" si="29"/>
        <v>14</v>
      </c>
      <c r="BN12" s="24">
        <v>8.3</v>
      </c>
      <c r="BO12" s="26">
        <f t="shared" si="30"/>
        <v>6</v>
      </c>
      <c r="BP12" s="387">
        <v>6489</v>
      </c>
      <c r="BQ12" s="26">
        <f t="shared" si="31"/>
        <v>13</v>
      </c>
      <c r="BR12" s="24">
        <v>10.4</v>
      </c>
      <c r="BS12" s="26">
        <f t="shared" si="32"/>
        <v>4</v>
      </c>
      <c r="BT12" s="33">
        <v>20.31</v>
      </c>
      <c r="BU12" s="26">
        <f t="shared" si="33"/>
        <v>14</v>
      </c>
      <c r="BV12" s="24">
        <v>8.9</v>
      </c>
      <c r="BW12" s="26">
        <f t="shared" si="34"/>
        <v>12</v>
      </c>
      <c r="BX12" s="33">
        <v>5.08</v>
      </c>
      <c r="BY12" s="26">
        <f t="shared" si="35"/>
        <v>14</v>
      </c>
      <c r="BZ12" s="24">
        <v>4.5</v>
      </c>
      <c r="CA12" s="26">
        <f t="shared" si="35"/>
        <v>12</v>
      </c>
    </row>
    <row r="13" spans="1:79" s="389" customFormat="1" ht="33" customHeight="1">
      <c r="A13" s="384" t="s">
        <v>442</v>
      </c>
      <c r="B13" s="24">
        <v>1228.04</v>
      </c>
      <c r="C13" s="25">
        <f t="shared" si="0"/>
        <v>9</v>
      </c>
      <c r="D13" s="24">
        <v>8.2</v>
      </c>
      <c r="E13" s="25">
        <f t="shared" si="1"/>
        <v>6</v>
      </c>
      <c r="F13" s="24">
        <v>7.8</v>
      </c>
      <c r="G13" s="25">
        <f t="shared" si="2"/>
        <v>5</v>
      </c>
      <c r="H13" s="24">
        <v>8.1</v>
      </c>
      <c r="I13" s="25">
        <f t="shared" si="3"/>
        <v>1</v>
      </c>
      <c r="J13" s="24">
        <v>59.81668</v>
      </c>
      <c r="K13" s="25">
        <f t="shared" si="4"/>
        <v>10</v>
      </c>
      <c r="L13" s="24">
        <v>14.4</v>
      </c>
      <c r="M13" s="25">
        <f t="shared" si="5"/>
        <v>6</v>
      </c>
      <c r="N13" s="24">
        <v>7.8</v>
      </c>
      <c r="O13" s="26">
        <f t="shared" si="36"/>
        <v>10</v>
      </c>
      <c r="P13" s="385">
        <v>86.438</v>
      </c>
      <c r="Q13" s="25">
        <f t="shared" si="6"/>
        <v>10</v>
      </c>
      <c r="R13" s="24">
        <v>35.4</v>
      </c>
      <c r="S13" s="25">
        <f t="shared" si="7"/>
        <v>6</v>
      </c>
      <c r="T13" s="24">
        <v>281.7857</v>
      </c>
      <c r="U13" s="25">
        <f t="shared" si="8"/>
        <v>9</v>
      </c>
      <c r="V13" s="24">
        <v>31.9</v>
      </c>
      <c r="W13" s="25">
        <f t="shared" si="9"/>
        <v>1</v>
      </c>
      <c r="X13" s="386">
        <v>511.13260925560354</v>
      </c>
      <c r="Y13" s="25">
        <f t="shared" si="10"/>
        <v>9</v>
      </c>
      <c r="Z13" s="24">
        <v>10.3</v>
      </c>
      <c r="AA13" s="25">
        <f t="shared" si="10"/>
        <v>10</v>
      </c>
      <c r="AB13" s="33">
        <v>92.85</v>
      </c>
      <c r="AC13" s="25">
        <f t="shared" si="11"/>
        <v>12</v>
      </c>
      <c r="AD13" s="24">
        <v>7.8</v>
      </c>
      <c r="AE13" s="26">
        <f t="shared" si="12"/>
        <v>7</v>
      </c>
      <c r="AF13" s="33">
        <v>52.25</v>
      </c>
      <c r="AG13" s="25">
        <f t="shared" si="13"/>
        <v>11</v>
      </c>
      <c r="AH13" s="24">
        <v>0</v>
      </c>
      <c r="AI13" s="25">
        <f t="shared" si="14"/>
        <v>7</v>
      </c>
      <c r="AJ13" s="33">
        <v>308.07</v>
      </c>
      <c r="AK13" s="25">
        <f t="shared" si="15"/>
        <v>10</v>
      </c>
      <c r="AL13" s="24">
        <v>8.1</v>
      </c>
      <c r="AM13" s="25">
        <f t="shared" si="16"/>
        <v>11</v>
      </c>
      <c r="AN13" s="24">
        <v>61.36</v>
      </c>
      <c r="AO13" s="26">
        <f t="shared" si="17"/>
        <v>11</v>
      </c>
      <c r="AP13" s="24">
        <v>82.1</v>
      </c>
      <c r="AQ13" s="26">
        <f t="shared" si="18"/>
        <v>1</v>
      </c>
      <c r="AR13" s="24">
        <v>53.35</v>
      </c>
      <c r="AS13" s="26">
        <f t="shared" si="19"/>
        <v>10</v>
      </c>
      <c r="AT13" s="24">
        <v>132.3</v>
      </c>
      <c r="AU13" s="26">
        <f t="shared" si="20"/>
        <v>1</v>
      </c>
      <c r="AV13" s="385">
        <v>8.01</v>
      </c>
      <c r="AW13" s="26">
        <f t="shared" si="21"/>
        <v>9</v>
      </c>
      <c r="AX13" s="24">
        <v>-25.3</v>
      </c>
      <c r="AY13" s="26">
        <f t="shared" si="22"/>
        <v>14</v>
      </c>
      <c r="AZ13" s="33">
        <v>302.3</v>
      </c>
      <c r="BA13" s="25">
        <f t="shared" si="23"/>
        <v>9</v>
      </c>
      <c r="BB13" s="24">
        <v>16.8</v>
      </c>
      <c r="BC13" s="25">
        <f t="shared" si="24"/>
        <v>12</v>
      </c>
      <c r="BD13" s="387">
        <v>23473</v>
      </c>
      <c r="BE13" s="25">
        <f t="shared" si="25"/>
        <v>11</v>
      </c>
      <c r="BF13" s="24">
        <v>29.51</v>
      </c>
      <c r="BG13" s="26">
        <f t="shared" si="26"/>
        <v>3</v>
      </c>
      <c r="BH13" s="387">
        <v>17039</v>
      </c>
      <c r="BI13" s="25">
        <f t="shared" si="27"/>
        <v>7</v>
      </c>
      <c r="BJ13" s="24">
        <v>9.2</v>
      </c>
      <c r="BK13" s="26">
        <f t="shared" si="28"/>
        <v>8</v>
      </c>
      <c r="BL13" s="388">
        <v>23619</v>
      </c>
      <c r="BM13" s="26">
        <f t="shared" si="29"/>
        <v>7</v>
      </c>
      <c r="BN13" s="24">
        <v>8.2</v>
      </c>
      <c r="BO13" s="26">
        <f t="shared" si="30"/>
        <v>7</v>
      </c>
      <c r="BP13" s="387">
        <v>11538</v>
      </c>
      <c r="BQ13" s="26">
        <f t="shared" si="31"/>
        <v>6</v>
      </c>
      <c r="BR13" s="24">
        <v>9.2</v>
      </c>
      <c r="BS13" s="26">
        <f t="shared" si="32"/>
        <v>7</v>
      </c>
      <c r="BT13" s="33">
        <v>63.3</v>
      </c>
      <c r="BU13" s="26">
        <f t="shared" si="33"/>
        <v>12</v>
      </c>
      <c r="BV13" s="24">
        <v>16.9</v>
      </c>
      <c r="BW13" s="26">
        <f t="shared" si="34"/>
        <v>1</v>
      </c>
      <c r="BX13" s="33">
        <v>30.18</v>
      </c>
      <c r="BY13" s="26">
        <f t="shared" si="35"/>
        <v>11</v>
      </c>
      <c r="BZ13" s="24">
        <v>19.8</v>
      </c>
      <c r="CA13" s="26">
        <f t="shared" si="35"/>
        <v>1</v>
      </c>
    </row>
    <row r="14" spans="1:79" s="389" customFormat="1" ht="33" customHeight="1">
      <c r="A14" s="384" t="s">
        <v>443</v>
      </c>
      <c r="B14" s="24">
        <v>1625.24</v>
      </c>
      <c r="C14" s="25">
        <f t="shared" si="0"/>
        <v>6</v>
      </c>
      <c r="D14" s="24">
        <v>8.1</v>
      </c>
      <c r="E14" s="25">
        <f t="shared" si="1"/>
        <v>8</v>
      </c>
      <c r="F14" s="24">
        <v>7.6</v>
      </c>
      <c r="G14" s="25">
        <f t="shared" si="2"/>
        <v>8</v>
      </c>
      <c r="H14" s="24">
        <v>7</v>
      </c>
      <c r="I14" s="25">
        <f t="shared" si="3"/>
        <v>10</v>
      </c>
      <c r="J14" s="24">
        <v>141.26164</v>
      </c>
      <c r="K14" s="25">
        <f t="shared" si="4"/>
        <v>3</v>
      </c>
      <c r="L14" s="24">
        <v>15.4</v>
      </c>
      <c r="M14" s="25">
        <f t="shared" si="5"/>
        <v>5</v>
      </c>
      <c r="N14" s="24">
        <v>12.3</v>
      </c>
      <c r="O14" s="26">
        <f t="shared" si="36"/>
        <v>3</v>
      </c>
      <c r="P14" s="385">
        <v>107.6137</v>
      </c>
      <c r="Q14" s="25">
        <f t="shared" si="6"/>
        <v>9</v>
      </c>
      <c r="R14" s="24">
        <v>-3.3</v>
      </c>
      <c r="S14" s="25">
        <f t="shared" si="7"/>
        <v>13</v>
      </c>
      <c r="T14" s="24">
        <v>451.5009</v>
      </c>
      <c r="U14" s="25">
        <f t="shared" si="8"/>
        <v>5</v>
      </c>
      <c r="V14" s="24">
        <v>4</v>
      </c>
      <c r="W14" s="25">
        <f t="shared" si="9"/>
        <v>10</v>
      </c>
      <c r="X14" s="386">
        <v>732.4753779110005</v>
      </c>
      <c r="Y14" s="25">
        <f t="shared" si="10"/>
        <v>5</v>
      </c>
      <c r="Z14" s="24">
        <v>10.9</v>
      </c>
      <c r="AA14" s="25">
        <f t="shared" si="10"/>
        <v>1</v>
      </c>
      <c r="AB14" s="33">
        <v>163.9</v>
      </c>
      <c r="AC14" s="25">
        <f t="shared" si="11"/>
        <v>6</v>
      </c>
      <c r="AD14" s="24">
        <v>4</v>
      </c>
      <c r="AE14" s="26">
        <f t="shared" si="12"/>
        <v>11</v>
      </c>
      <c r="AF14" s="33">
        <v>101.41</v>
      </c>
      <c r="AG14" s="25">
        <f t="shared" si="13"/>
        <v>6</v>
      </c>
      <c r="AH14" s="24">
        <v>-5.4</v>
      </c>
      <c r="AI14" s="25">
        <f t="shared" si="14"/>
        <v>9</v>
      </c>
      <c r="AJ14" s="33">
        <v>386.54</v>
      </c>
      <c r="AK14" s="25">
        <f t="shared" si="15"/>
        <v>7</v>
      </c>
      <c r="AL14" s="24">
        <v>4.4</v>
      </c>
      <c r="AM14" s="25">
        <f t="shared" si="16"/>
        <v>13</v>
      </c>
      <c r="AN14" s="24">
        <v>208.99</v>
      </c>
      <c r="AO14" s="26">
        <f t="shared" si="17"/>
        <v>2</v>
      </c>
      <c r="AP14" s="24">
        <v>16.2</v>
      </c>
      <c r="AQ14" s="26">
        <f t="shared" si="18"/>
        <v>10</v>
      </c>
      <c r="AR14" s="24">
        <v>110.21</v>
      </c>
      <c r="AS14" s="26">
        <f t="shared" si="19"/>
        <v>2</v>
      </c>
      <c r="AT14" s="24">
        <v>11</v>
      </c>
      <c r="AU14" s="26">
        <f t="shared" si="20"/>
        <v>10</v>
      </c>
      <c r="AV14" s="385">
        <v>98.78</v>
      </c>
      <c r="AW14" s="26">
        <f t="shared" si="21"/>
        <v>2</v>
      </c>
      <c r="AX14" s="24">
        <v>22.6</v>
      </c>
      <c r="AY14" s="26">
        <f t="shared" si="22"/>
        <v>6</v>
      </c>
      <c r="AZ14" s="33">
        <v>463.56</v>
      </c>
      <c r="BA14" s="25">
        <f t="shared" si="23"/>
        <v>2</v>
      </c>
      <c r="BB14" s="24">
        <v>17.1</v>
      </c>
      <c r="BC14" s="25">
        <f t="shared" si="24"/>
        <v>10</v>
      </c>
      <c r="BD14" s="387">
        <v>128097</v>
      </c>
      <c r="BE14" s="25">
        <f t="shared" si="25"/>
        <v>2</v>
      </c>
      <c r="BF14" s="24">
        <v>1.53</v>
      </c>
      <c r="BG14" s="26">
        <f t="shared" si="26"/>
        <v>13</v>
      </c>
      <c r="BH14" s="387">
        <v>17127</v>
      </c>
      <c r="BI14" s="25">
        <f t="shared" si="27"/>
        <v>6</v>
      </c>
      <c r="BJ14" s="24">
        <v>8.9</v>
      </c>
      <c r="BK14" s="26">
        <f t="shared" si="28"/>
        <v>10</v>
      </c>
      <c r="BL14" s="388">
        <v>24010</v>
      </c>
      <c r="BM14" s="26">
        <f t="shared" si="29"/>
        <v>6</v>
      </c>
      <c r="BN14" s="24">
        <v>7.8</v>
      </c>
      <c r="BO14" s="26">
        <f t="shared" si="30"/>
        <v>12</v>
      </c>
      <c r="BP14" s="387">
        <v>10818</v>
      </c>
      <c r="BQ14" s="26">
        <f t="shared" si="31"/>
        <v>8</v>
      </c>
      <c r="BR14" s="24">
        <v>8.6</v>
      </c>
      <c r="BS14" s="26">
        <f t="shared" si="32"/>
        <v>11</v>
      </c>
      <c r="BT14" s="33">
        <v>92.47</v>
      </c>
      <c r="BU14" s="26">
        <f t="shared" si="33"/>
        <v>5</v>
      </c>
      <c r="BV14" s="24">
        <v>12.1</v>
      </c>
      <c r="BW14" s="26">
        <f t="shared" si="34"/>
        <v>5</v>
      </c>
      <c r="BX14" s="33">
        <v>63.58</v>
      </c>
      <c r="BY14" s="26">
        <f t="shared" si="35"/>
        <v>3</v>
      </c>
      <c r="BZ14" s="24">
        <v>13</v>
      </c>
      <c r="CA14" s="26">
        <f t="shared" si="35"/>
        <v>3</v>
      </c>
    </row>
    <row r="15" spans="1:79" s="389" customFormat="1" ht="33" customHeight="1">
      <c r="A15" s="384" t="s">
        <v>444</v>
      </c>
      <c r="B15" s="24">
        <v>1231.81</v>
      </c>
      <c r="C15" s="25">
        <f t="shared" si="0"/>
        <v>8</v>
      </c>
      <c r="D15" s="24">
        <v>8.4</v>
      </c>
      <c r="E15" s="25">
        <f t="shared" si="1"/>
        <v>3</v>
      </c>
      <c r="F15" s="24">
        <v>8.1</v>
      </c>
      <c r="G15" s="25">
        <f t="shared" si="2"/>
        <v>3</v>
      </c>
      <c r="H15" s="24">
        <v>7.2</v>
      </c>
      <c r="I15" s="25">
        <f t="shared" si="3"/>
        <v>7</v>
      </c>
      <c r="J15" s="24">
        <v>43.85815</v>
      </c>
      <c r="K15" s="25">
        <f t="shared" si="4"/>
        <v>13</v>
      </c>
      <c r="L15" s="24">
        <v>3.3</v>
      </c>
      <c r="M15" s="25">
        <f t="shared" si="5"/>
        <v>12</v>
      </c>
      <c r="N15" s="24">
        <v>10.6</v>
      </c>
      <c r="O15" s="26">
        <f t="shared" si="36"/>
        <v>8</v>
      </c>
      <c r="P15" s="385">
        <v>83.2022</v>
      </c>
      <c r="Q15" s="25">
        <f t="shared" si="6"/>
        <v>11</v>
      </c>
      <c r="R15" s="24">
        <v>6.2</v>
      </c>
      <c r="S15" s="25">
        <f t="shared" si="7"/>
        <v>10</v>
      </c>
      <c r="T15" s="24">
        <v>461.1539</v>
      </c>
      <c r="U15" s="25">
        <f t="shared" si="8"/>
        <v>4</v>
      </c>
      <c r="V15" s="24">
        <v>2.4</v>
      </c>
      <c r="W15" s="25">
        <f t="shared" si="9"/>
        <v>11</v>
      </c>
      <c r="X15" s="386">
        <v>527.0288854734132</v>
      </c>
      <c r="Y15" s="25">
        <f t="shared" si="10"/>
        <v>8</v>
      </c>
      <c r="Z15" s="24">
        <v>10.6</v>
      </c>
      <c r="AA15" s="25">
        <f t="shared" si="10"/>
        <v>4</v>
      </c>
      <c r="AB15" s="33">
        <v>138.56</v>
      </c>
      <c r="AC15" s="25">
        <f t="shared" si="11"/>
        <v>8</v>
      </c>
      <c r="AD15" s="24">
        <v>8.8</v>
      </c>
      <c r="AE15" s="26">
        <f t="shared" si="12"/>
        <v>5</v>
      </c>
      <c r="AF15" s="33">
        <v>90.48</v>
      </c>
      <c r="AG15" s="25">
        <f t="shared" si="13"/>
        <v>8</v>
      </c>
      <c r="AH15" s="24">
        <v>6.2</v>
      </c>
      <c r="AI15" s="25">
        <f t="shared" si="14"/>
        <v>3</v>
      </c>
      <c r="AJ15" s="33">
        <v>463.7</v>
      </c>
      <c r="AK15" s="25">
        <f t="shared" si="15"/>
        <v>4</v>
      </c>
      <c r="AL15" s="24">
        <v>20.7</v>
      </c>
      <c r="AM15" s="25">
        <f t="shared" si="16"/>
        <v>2</v>
      </c>
      <c r="AN15" s="24">
        <v>82.11</v>
      </c>
      <c r="AO15" s="26">
        <f t="shared" si="17"/>
        <v>8</v>
      </c>
      <c r="AP15" s="24">
        <v>26.4</v>
      </c>
      <c r="AQ15" s="26">
        <f t="shared" si="18"/>
        <v>6</v>
      </c>
      <c r="AR15" s="24">
        <v>78.53</v>
      </c>
      <c r="AS15" s="26">
        <f t="shared" si="19"/>
        <v>7</v>
      </c>
      <c r="AT15" s="24">
        <v>28.8</v>
      </c>
      <c r="AU15" s="26">
        <f t="shared" si="20"/>
        <v>5</v>
      </c>
      <c r="AV15" s="385">
        <v>3.58</v>
      </c>
      <c r="AW15" s="26">
        <f t="shared" si="21"/>
        <v>11</v>
      </c>
      <c r="AX15" s="24">
        <v>-9.5</v>
      </c>
      <c r="AY15" s="26">
        <f t="shared" si="22"/>
        <v>11</v>
      </c>
      <c r="AZ15" s="33">
        <v>251.77</v>
      </c>
      <c r="BA15" s="25">
        <f t="shared" si="23"/>
        <v>10</v>
      </c>
      <c r="BB15" s="24">
        <v>17.4</v>
      </c>
      <c r="BC15" s="25">
        <f t="shared" si="24"/>
        <v>5</v>
      </c>
      <c r="BD15" s="387">
        <v>98829</v>
      </c>
      <c r="BE15" s="25">
        <f t="shared" si="25"/>
        <v>6</v>
      </c>
      <c r="BF15" s="24">
        <v>13.93</v>
      </c>
      <c r="BG15" s="26">
        <f t="shared" si="26"/>
        <v>9</v>
      </c>
      <c r="BH15" s="387">
        <v>13786</v>
      </c>
      <c r="BI15" s="25">
        <f t="shared" si="27"/>
        <v>9</v>
      </c>
      <c r="BJ15" s="24">
        <v>9.8</v>
      </c>
      <c r="BK15" s="26">
        <f t="shared" si="28"/>
        <v>5</v>
      </c>
      <c r="BL15" s="388">
        <v>19377</v>
      </c>
      <c r="BM15" s="26">
        <f t="shared" si="29"/>
        <v>12</v>
      </c>
      <c r="BN15" s="24">
        <v>8.6</v>
      </c>
      <c r="BO15" s="26">
        <f t="shared" si="30"/>
        <v>4</v>
      </c>
      <c r="BP15" s="387">
        <v>9908</v>
      </c>
      <c r="BQ15" s="26">
        <f t="shared" si="31"/>
        <v>9</v>
      </c>
      <c r="BR15" s="24">
        <v>9.5</v>
      </c>
      <c r="BS15" s="26">
        <f t="shared" si="32"/>
        <v>5</v>
      </c>
      <c r="BT15" s="33">
        <v>67.6</v>
      </c>
      <c r="BU15" s="26">
        <f t="shared" si="33"/>
        <v>10</v>
      </c>
      <c r="BV15" s="24">
        <v>12.3</v>
      </c>
      <c r="BW15" s="26">
        <f t="shared" si="34"/>
        <v>4</v>
      </c>
      <c r="BX15" s="33">
        <v>32.21</v>
      </c>
      <c r="BY15" s="26">
        <f t="shared" si="35"/>
        <v>9</v>
      </c>
      <c r="BZ15" s="24">
        <v>8.6</v>
      </c>
      <c r="CA15" s="26">
        <f t="shared" si="35"/>
        <v>10</v>
      </c>
    </row>
    <row r="16" spans="1:79" s="389" customFormat="1" ht="33" customHeight="1">
      <c r="A16" s="384" t="s">
        <v>445</v>
      </c>
      <c r="B16" s="24">
        <v>1049.15</v>
      </c>
      <c r="C16" s="25">
        <f t="shared" si="0"/>
        <v>11</v>
      </c>
      <c r="D16" s="24">
        <v>8.3</v>
      </c>
      <c r="E16" s="25">
        <f t="shared" si="1"/>
        <v>4</v>
      </c>
      <c r="F16" s="24">
        <v>6.5</v>
      </c>
      <c r="G16" s="25">
        <f t="shared" si="2"/>
        <v>10</v>
      </c>
      <c r="H16" s="24">
        <v>7.1</v>
      </c>
      <c r="I16" s="25">
        <f t="shared" si="3"/>
        <v>9</v>
      </c>
      <c r="J16" s="24">
        <v>44.07805</v>
      </c>
      <c r="K16" s="25">
        <f t="shared" si="4"/>
        <v>12</v>
      </c>
      <c r="L16" s="24">
        <v>11.5</v>
      </c>
      <c r="M16" s="25">
        <f t="shared" si="5"/>
        <v>9</v>
      </c>
      <c r="N16" s="24">
        <v>13.8</v>
      </c>
      <c r="O16" s="26">
        <f t="shared" si="36"/>
        <v>1</v>
      </c>
      <c r="P16" s="385">
        <v>122.99</v>
      </c>
      <c r="Q16" s="25">
        <f t="shared" si="6"/>
        <v>7</v>
      </c>
      <c r="R16" s="24">
        <v>35.8</v>
      </c>
      <c r="S16" s="25">
        <f t="shared" si="7"/>
        <v>5</v>
      </c>
      <c r="T16" s="24">
        <v>598.1114</v>
      </c>
      <c r="U16" s="25">
        <f t="shared" si="8"/>
        <v>2</v>
      </c>
      <c r="V16" s="24">
        <v>19</v>
      </c>
      <c r="W16" s="25">
        <f t="shared" si="9"/>
        <v>4</v>
      </c>
      <c r="X16" s="386">
        <v>451.0638851588284</v>
      </c>
      <c r="Y16" s="25">
        <f t="shared" si="10"/>
        <v>11</v>
      </c>
      <c r="Z16" s="24">
        <v>10.4</v>
      </c>
      <c r="AA16" s="25">
        <f t="shared" si="10"/>
        <v>8</v>
      </c>
      <c r="AB16" s="33">
        <v>110.45</v>
      </c>
      <c r="AC16" s="25">
        <f t="shared" si="11"/>
        <v>10</v>
      </c>
      <c r="AD16" s="24">
        <v>6.2</v>
      </c>
      <c r="AE16" s="26">
        <f t="shared" si="12"/>
        <v>8</v>
      </c>
      <c r="AF16" s="33">
        <v>65.93</v>
      </c>
      <c r="AG16" s="25">
        <f t="shared" si="13"/>
        <v>9</v>
      </c>
      <c r="AH16" s="24">
        <v>3.2</v>
      </c>
      <c r="AI16" s="25">
        <f t="shared" si="14"/>
        <v>4</v>
      </c>
      <c r="AJ16" s="33">
        <v>382.4</v>
      </c>
      <c r="AK16" s="25">
        <f t="shared" si="15"/>
        <v>9</v>
      </c>
      <c r="AL16" s="24">
        <v>21.9</v>
      </c>
      <c r="AM16" s="25">
        <f t="shared" si="16"/>
        <v>1</v>
      </c>
      <c r="AN16" s="24">
        <v>2.85</v>
      </c>
      <c r="AO16" s="26">
        <f t="shared" si="17"/>
        <v>14</v>
      </c>
      <c r="AP16" s="24">
        <v>18.3</v>
      </c>
      <c r="AQ16" s="26">
        <f t="shared" si="18"/>
        <v>8</v>
      </c>
      <c r="AR16" s="24">
        <v>2.35</v>
      </c>
      <c r="AS16" s="26">
        <f t="shared" si="19"/>
        <v>14</v>
      </c>
      <c r="AT16" s="24">
        <v>15.4</v>
      </c>
      <c r="AU16" s="26">
        <f t="shared" si="20"/>
        <v>8</v>
      </c>
      <c r="AV16" s="385">
        <v>0.49</v>
      </c>
      <c r="AW16" s="26">
        <f t="shared" si="21"/>
        <v>13</v>
      </c>
      <c r="AX16" s="24">
        <v>34</v>
      </c>
      <c r="AY16" s="26">
        <f t="shared" si="22"/>
        <v>4</v>
      </c>
      <c r="AZ16" s="33">
        <v>206.03</v>
      </c>
      <c r="BA16" s="25">
        <f t="shared" si="23"/>
        <v>12</v>
      </c>
      <c r="BB16" s="24">
        <v>17.3</v>
      </c>
      <c r="BC16" s="25">
        <f t="shared" si="24"/>
        <v>7</v>
      </c>
      <c r="BD16" s="387">
        <v>3923</v>
      </c>
      <c r="BE16" s="25">
        <f t="shared" si="25"/>
        <v>13</v>
      </c>
      <c r="BF16" s="24">
        <v>-5.95</v>
      </c>
      <c r="BG16" s="26">
        <f t="shared" si="26"/>
        <v>14</v>
      </c>
      <c r="BH16" s="387">
        <v>12446</v>
      </c>
      <c r="BI16" s="25">
        <f t="shared" si="27"/>
        <v>12</v>
      </c>
      <c r="BJ16" s="24">
        <v>10.5</v>
      </c>
      <c r="BK16" s="26">
        <f t="shared" si="28"/>
        <v>2</v>
      </c>
      <c r="BL16" s="388">
        <v>20033</v>
      </c>
      <c r="BM16" s="26">
        <f t="shared" si="29"/>
        <v>11</v>
      </c>
      <c r="BN16" s="24">
        <v>8.8</v>
      </c>
      <c r="BO16" s="26">
        <f t="shared" si="30"/>
        <v>2</v>
      </c>
      <c r="BP16" s="387">
        <v>7179</v>
      </c>
      <c r="BQ16" s="26">
        <f t="shared" si="31"/>
        <v>12</v>
      </c>
      <c r="BR16" s="24">
        <v>11.1</v>
      </c>
      <c r="BS16" s="26">
        <f t="shared" si="32"/>
        <v>2</v>
      </c>
      <c r="BT16" s="33">
        <v>70.86</v>
      </c>
      <c r="BU16" s="26">
        <f t="shared" si="33"/>
        <v>9</v>
      </c>
      <c r="BV16" s="24">
        <v>12</v>
      </c>
      <c r="BW16" s="26">
        <f t="shared" si="34"/>
        <v>6</v>
      </c>
      <c r="BX16" s="33">
        <v>31.28</v>
      </c>
      <c r="BY16" s="26">
        <f t="shared" si="35"/>
        <v>10</v>
      </c>
      <c r="BZ16" s="24">
        <v>10.5</v>
      </c>
      <c r="CA16" s="26">
        <f t="shared" si="35"/>
        <v>6</v>
      </c>
    </row>
    <row r="17" spans="1:79" s="389" customFormat="1" ht="33" customHeight="1">
      <c r="A17" s="384" t="s">
        <v>446</v>
      </c>
      <c r="B17" s="24">
        <v>1010.14</v>
      </c>
      <c r="C17" s="25">
        <f t="shared" si="0"/>
        <v>12</v>
      </c>
      <c r="D17" s="24">
        <v>8.3</v>
      </c>
      <c r="E17" s="25">
        <f t="shared" si="1"/>
        <v>4</v>
      </c>
      <c r="F17" s="24">
        <v>7.7</v>
      </c>
      <c r="G17" s="25">
        <f t="shared" si="2"/>
        <v>7</v>
      </c>
      <c r="H17" s="24">
        <v>7.7</v>
      </c>
      <c r="I17" s="25">
        <f t="shared" si="3"/>
        <v>2</v>
      </c>
      <c r="J17" s="24">
        <v>61.33816</v>
      </c>
      <c r="K17" s="25">
        <f t="shared" si="4"/>
        <v>9</v>
      </c>
      <c r="L17" s="24">
        <v>-1.6</v>
      </c>
      <c r="M17" s="25">
        <f t="shared" si="5"/>
        <v>13</v>
      </c>
      <c r="N17" s="24">
        <v>11.2</v>
      </c>
      <c r="O17" s="26">
        <f t="shared" si="36"/>
        <v>7</v>
      </c>
      <c r="P17" s="385">
        <v>43.2058</v>
      </c>
      <c r="Q17" s="25">
        <f t="shared" si="6"/>
        <v>14</v>
      </c>
      <c r="R17" s="24">
        <v>-5.5</v>
      </c>
      <c r="S17" s="25">
        <f t="shared" si="7"/>
        <v>14</v>
      </c>
      <c r="T17" s="24">
        <v>126.759</v>
      </c>
      <c r="U17" s="25">
        <f t="shared" si="8"/>
        <v>13</v>
      </c>
      <c r="V17" s="24">
        <v>-20.7</v>
      </c>
      <c r="W17" s="25">
        <f t="shared" si="9"/>
        <v>13</v>
      </c>
      <c r="X17" s="386">
        <v>399.61175061238373</v>
      </c>
      <c r="Y17" s="25">
        <f t="shared" si="10"/>
        <v>12</v>
      </c>
      <c r="Z17" s="24">
        <v>10.6</v>
      </c>
      <c r="AA17" s="25">
        <f t="shared" si="10"/>
        <v>4</v>
      </c>
      <c r="AB17" s="33">
        <v>99.3</v>
      </c>
      <c r="AC17" s="25">
        <f t="shared" si="11"/>
        <v>11</v>
      </c>
      <c r="AD17" s="24">
        <v>16.3</v>
      </c>
      <c r="AE17" s="26">
        <f t="shared" si="12"/>
        <v>2</v>
      </c>
      <c r="AF17" s="33">
        <v>51.99</v>
      </c>
      <c r="AG17" s="25">
        <f t="shared" si="13"/>
        <v>12</v>
      </c>
      <c r="AH17" s="24">
        <v>-2.6</v>
      </c>
      <c r="AI17" s="25">
        <f t="shared" si="14"/>
        <v>8</v>
      </c>
      <c r="AJ17" s="33">
        <v>272.02</v>
      </c>
      <c r="AK17" s="25">
        <f t="shared" si="15"/>
        <v>12</v>
      </c>
      <c r="AL17" s="24">
        <v>20.3</v>
      </c>
      <c r="AM17" s="25">
        <f t="shared" si="16"/>
        <v>4</v>
      </c>
      <c r="AN17" s="24">
        <v>69.47</v>
      </c>
      <c r="AO17" s="26">
        <f t="shared" si="17"/>
        <v>10</v>
      </c>
      <c r="AP17" s="24">
        <v>20.1</v>
      </c>
      <c r="AQ17" s="26">
        <f t="shared" si="18"/>
        <v>7</v>
      </c>
      <c r="AR17" s="24">
        <v>23.86</v>
      </c>
      <c r="AS17" s="26">
        <f t="shared" si="19"/>
        <v>11</v>
      </c>
      <c r="AT17" s="24">
        <v>95.3</v>
      </c>
      <c r="AU17" s="26">
        <f t="shared" si="20"/>
        <v>2</v>
      </c>
      <c r="AV17" s="385">
        <v>45.62</v>
      </c>
      <c r="AW17" s="26">
        <f t="shared" si="21"/>
        <v>6</v>
      </c>
      <c r="AX17" s="24">
        <v>0</v>
      </c>
      <c r="AY17" s="26">
        <f t="shared" si="22"/>
        <v>10</v>
      </c>
      <c r="AZ17" s="33">
        <v>237.18</v>
      </c>
      <c r="BA17" s="25">
        <f t="shared" si="23"/>
        <v>11</v>
      </c>
      <c r="BB17" s="24">
        <v>16.9</v>
      </c>
      <c r="BC17" s="25">
        <f t="shared" si="24"/>
        <v>11</v>
      </c>
      <c r="BD17" s="387">
        <v>39724</v>
      </c>
      <c r="BE17" s="25">
        <f t="shared" si="25"/>
        <v>9</v>
      </c>
      <c r="BF17" s="24">
        <v>23.29</v>
      </c>
      <c r="BG17" s="26">
        <f t="shared" si="26"/>
        <v>4</v>
      </c>
      <c r="BH17" s="387">
        <v>13234</v>
      </c>
      <c r="BI17" s="25">
        <f t="shared" si="27"/>
        <v>10</v>
      </c>
      <c r="BJ17" s="24">
        <v>10.4</v>
      </c>
      <c r="BK17" s="26">
        <f t="shared" si="28"/>
        <v>3</v>
      </c>
      <c r="BL17" s="388">
        <v>20980</v>
      </c>
      <c r="BM17" s="26">
        <f t="shared" si="29"/>
        <v>9</v>
      </c>
      <c r="BN17" s="24">
        <v>8.7</v>
      </c>
      <c r="BO17" s="26">
        <f t="shared" si="30"/>
        <v>3</v>
      </c>
      <c r="BP17" s="387">
        <v>7911</v>
      </c>
      <c r="BQ17" s="26">
        <f t="shared" si="31"/>
        <v>11</v>
      </c>
      <c r="BR17" s="24">
        <v>11.2</v>
      </c>
      <c r="BS17" s="26">
        <f t="shared" si="32"/>
        <v>1</v>
      </c>
      <c r="BT17" s="33">
        <v>106.88</v>
      </c>
      <c r="BU17" s="26">
        <f t="shared" si="33"/>
        <v>4</v>
      </c>
      <c r="BV17" s="24">
        <v>11.6</v>
      </c>
      <c r="BW17" s="26">
        <f t="shared" si="34"/>
        <v>8</v>
      </c>
      <c r="BX17" s="33">
        <v>74.86</v>
      </c>
      <c r="BY17" s="26">
        <f t="shared" si="35"/>
        <v>2</v>
      </c>
      <c r="BZ17" s="24">
        <v>11.4</v>
      </c>
      <c r="CA17" s="26">
        <f t="shared" si="35"/>
        <v>5</v>
      </c>
    </row>
    <row r="18" spans="1:79" s="389" customFormat="1" ht="33" customHeight="1" thickBot="1">
      <c r="A18" s="390" t="s">
        <v>447</v>
      </c>
      <c r="B18" s="27">
        <v>435.72</v>
      </c>
      <c r="C18" s="28">
        <f t="shared" si="0"/>
        <v>13</v>
      </c>
      <c r="D18" s="27">
        <v>6.1</v>
      </c>
      <c r="E18" s="28">
        <f t="shared" si="1"/>
        <v>14</v>
      </c>
      <c r="F18" s="27">
        <v>2</v>
      </c>
      <c r="G18" s="28">
        <f t="shared" si="2"/>
        <v>14</v>
      </c>
      <c r="H18" s="27">
        <v>2.4</v>
      </c>
      <c r="I18" s="28">
        <f t="shared" si="3"/>
        <v>14</v>
      </c>
      <c r="J18" s="27">
        <v>25.04199</v>
      </c>
      <c r="K18" s="28">
        <f t="shared" si="4"/>
        <v>14</v>
      </c>
      <c r="L18" s="27">
        <v>12.2</v>
      </c>
      <c r="M18" s="28">
        <f t="shared" si="5"/>
        <v>8</v>
      </c>
      <c r="N18" s="27">
        <v>5.6</v>
      </c>
      <c r="O18" s="29">
        <f t="shared" si="36"/>
        <v>11</v>
      </c>
      <c r="P18" s="391">
        <v>54.4487</v>
      </c>
      <c r="Q18" s="28">
        <f t="shared" si="6"/>
        <v>12</v>
      </c>
      <c r="R18" s="27">
        <v>105.8</v>
      </c>
      <c r="S18" s="28">
        <f t="shared" si="7"/>
        <v>1</v>
      </c>
      <c r="T18" s="27">
        <v>144.9072</v>
      </c>
      <c r="U18" s="28">
        <f t="shared" si="8"/>
        <v>12</v>
      </c>
      <c r="V18" s="27">
        <v>27.3</v>
      </c>
      <c r="W18" s="28">
        <f t="shared" si="9"/>
        <v>2</v>
      </c>
      <c r="X18" s="392">
        <v>212.63282748176056</v>
      </c>
      <c r="Y18" s="28">
        <f t="shared" si="10"/>
        <v>13</v>
      </c>
      <c r="Z18" s="27">
        <v>10.7</v>
      </c>
      <c r="AA18" s="28">
        <f t="shared" si="10"/>
        <v>2</v>
      </c>
      <c r="AB18" s="34">
        <v>91.5</v>
      </c>
      <c r="AC18" s="28">
        <f t="shared" si="11"/>
        <v>13</v>
      </c>
      <c r="AD18" s="27">
        <v>25.7</v>
      </c>
      <c r="AE18" s="29">
        <f t="shared" si="12"/>
        <v>1</v>
      </c>
      <c r="AF18" s="34">
        <v>47.15</v>
      </c>
      <c r="AG18" s="28">
        <f t="shared" si="13"/>
        <v>13</v>
      </c>
      <c r="AH18" s="27">
        <v>24.8</v>
      </c>
      <c r="AI18" s="28">
        <f t="shared" si="14"/>
        <v>1</v>
      </c>
      <c r="AJ18" s="34">
        <v>219.19</v>
      </c>
      <c r="AK18" s="28">
        <f t="shared" si="15"/>
        <v>13</v>
      </c>
      <c r="AL18" s="27">
        <v>2.6</v>
      </c>
      <c r="AM18" s="28">
        <f t="shared" si="16"/>
        <v>14</v>
      </c>
      <c r="AN18" s="27">
        <v>10.67</v>
      </c>
      <c r="AO18" s="29">
        <f t="shared" si="17"/>
        <v>12</v>
      </c>
      <c r="AP18" s="27">
        <v>12.4</v>
      </c>
      <c r="AQ18" s="29">
        <f t="shared" si="18"/>
        <v>12</v>
      </c>
      <c r="AR18" s="27">
        <v>9.08</v>
      </c>
      <c r="AS18" s="29">
        <f t="shared" si="19"/>
        <v>12</v>
      </c>
      <c r="AT18" s="27">
        <v>7.9</v>
      </c>
      <c r="AU18" s="29">
        <f t="shared" si="20"/>
        <v>11</v>
      </c>
      <c r="AV18" s="391">
        <v>1.59</v>
      </c>
      <c r="AW18" s="29">
        <f t="shared" si="21"/>
        <v>12</v>
      </c>
      <c r="AX18" s="27">
        <v>47.9</v>
      </c>
      <c r="AY18" s="29">
        <f t="shared" si="22"/>
        <v>2</v>
      </c>
      <c r="AZ18" s="34">
        <v>60.01</v>
      </c>
      <c r="BA18" s="28">
        <f t="shared" si="23"/>
        <v>13</v>
      </c>
      <c r="BB18" s="27">
        <v>17.9</v>
      </c>
      <c r="BC18" s="28">
        <f t="shared" si="24"/>
        <v>1</v>
      </c>
      <c r="BD18" s="393">
        <v>412</v>
      </c>
      <c r="BE18" s="28">
        <f t="shared" si="25"/>
        <v>14</v>
      </c>
      <c r="BF18" s="27">
        <v>505.88</v>
      </c>
      <c r="BG18" s="28" t="s">
        <v>358</v>
      </c>
      <c r="BH18" s="393">
        <v>11230</v>
      </c>
      <c r="BI18" s="28">
        <f t="shared" si="27"/>
        <v>14</v>
      </c>
      <c r="BJ18" s="27">
        <v>10.7</v>
      </c>
      <c r="BK18" s="29">
        <f t="shared" si="28"/>
        <v>1</v>
      </c>
      <c r="BL18" s="394">
        <v>18528</v>
      </c>
      <c r="BM18" s="29">
        <f t="shared" si="29"/>
        <v>13</v>
      </c>
      <c r="BN18" s="27">
        <v>8.9</v>
      </c>
      <c r="BO18" s="29">
        <f t="shared" si="30"/>
        <v>1</v>
      </c>
      <c r="BP18" s="393">
        <v>6343</v>
      </c>
      <c r="BQ18" s="29">
        <f t="shared" si="31"/>
        <v>14</v>
      </c>
      <c r="BR18" s="27">
        <v>10.9</v>
      </c>
      <c r="BS18" s="29">
        <f t="shared" si="32"/>
        <v>3</v>
      </c>
      <c r="BT18" s="34">
        <v>39.21</v>
      </c>
      <c r="BU18" s="29">
        <f t="shared" si="33"/>
        <v>13</v>
      </c>
      <c r="BV18" s="27">
        <v>-9.9</v>
      </c>
      <c r="BW18" s="29">
        <f t="shared" si="34"/>
        <v>14</v>
      </c>
      <c r="BX18" s="34">
        <v>19.63</v>
      </c>
      <c r="BY18" s="29">
        <f t="shared" si="35"/>
        <v>13</v>
      </c>
      <c r="BZ18" s="27">
        <v>-25.1</v>
      </c>
      <c r="CA18" s="29">
        <f t="shared" si="35"/>
        <v>14</v>
      </c>
    </row>
    <row r="19" spans="1:79" ht="19.5" customHeight="1">
      <c r="A19" s="395"/>
      <c r="B19" s="465" t="s">
        <v>448</v>
      </c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20"/>
      <c r="AC19" s="20"/>
      <c r="AD19" s="20"/>
      <c r="AE19" s="20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</sheetData>
  <sheetProtection/>
  <mergeCells count="27">
    <mergeCell ref="A2:A3"/>
    <mergeCell ref="F2:I2"/>
    <mergeCell ref="J2:M2"/>
    <mergeCell ref="AF2:AI2"/>
    <mergeCell ref="AJ2:AM2"/>
    <mergeCell ref="AN2:AQ2"/>
    <mergeCell ref="AB2:AE2"/>
    <mergeCell ref="AR2:AU2"/>
    <mergeCell ref="B1:O1"/>
    <mergeCell ref="P1:AE1"/>
    <mergeCell ref="AF1:AU1"/>
    <mergeCell ref="AV1:BK1"/>
    <mergeCell ref="BL1:CA1"/>
    <mergeCell ref="N2:O2"/>
    <mergeCell ref="P2:S2"/>
    <mergeCell ref="T2:W2"/>
    <mergeCell ref="X2:AA2"/>
    <mergeCell ref="BT2:BW2"/>
    <mergeCell ref="BX2:CA2"/>
    <mergeCell ref="B19:O19"/>
    <mergeCell ref="AV2:AY2"/>
    <mergeCell ref="AZ2:BC2"/>
    <mergeCell ref="BD2:BG2"/>
    <mergeCell ref="BH2:BK2"/>
    <mergeCell ref="BL2:BO2"/>
    <mergeCell ref="BP2:BS2"/>
    <mergeCell ref="B2:E2"/>
  </mergeCells>
  <printOptions horizontalCentered="1"/>
  <pageMargins left="0.39" right="0.39" top="0.79" bottom="0.59" header="0.51" footer="0.51"/>
  <pageSetup horizontalDpi="600" verticalDpi="600" orientation="portrait" paperSize="9" scale="41"/>
  <colBreaks count="3" manualBreakCount="3">
    <brk id="13" max="65535" man="1"/>
    <brk id="31" max="65535" man="1"/>
    <brk id="5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"/>
  <sheetViews>
    <sheetView zoomScale="85" zoomScaleNormal="85" zoomScalePageLayoutView="0" workbookViewId="0" topLeftCell="A1">
      <selection activeCell="N7" sqref="N7"/>
    </sheetView>
  </sheetViews>
  <sheetFormatPr defaultColWidth="8.50390625" defaultRowHeight="14.25"/>
  <cols>
    <col min="1" max="1" width="12.50390625" style="0" customWidth="1"/>
    <col min="2" max="2" width="20.125" style="0" bestFit="1" customWidth="1"/>
    <col min="3" max="3" width="17.375" style="0" bestFit="1" customWidth="1"/>
    <col min="4" max="5" width="10.625" style="0" customWidth="1"/>
    <col min="6" max="6" width="11.00390625" style="0" customWidth="1"/>
    <col min="7" max="7" width="10.625" style="0" customWidth="1"/>
    <col min="8" max="10" width="8.50390625" style="0" customWidth="1"/>
  </cols>
  <sheetData>
    <row r="1" spans="1:7" ht="45" customHeight="1">
      <c r="A1" s="439" t="s">
        <v>475</v>
      </c>
      <c r="B1" s="439"/>
      <c r="C1" s="439"/>
      <c r="D1" s="439"/>
      <c r="E1" s="439"/>
      <c r="F1" s="439"/>
      <c r="G1" s="439"/>
    </row>
    <row r="2" spans="1:9" ht="15.75">
      <c r="A2" s="2"/>
      <c r="B2" s="2"/>
      <c r="C2" s="2"/>
      <c r="D2" s="2"/>
      <c r="E2" s="2"/>
      <c r="F2" s="487"/>
      <c r="G2" s="487"/>
      <c r="H2" s="9"/>
      <c r="I2" s="9"/>
    </row>
    <row r="3" spans="1:9" ht="45.75" customHeight="1">
      <c r="A3" s="491"/>
      <c r="B3" s="4" t="s">
        <v>286</v>
      </c>
      <c r="C3" s="5" t="s">
        <v>54</v>
      </c>
      <c r="D3" s="488" t="s">
        <v>302</v>
      </c>
      <c r="E3" s="488"/>
      <c r="F3" s="489" t="s">
        <v>287</v>
      </c>
      <c r="G3" s="490"/>
      <c r="H3" s="9"/>
      <c r="I3" s="9"/>
    </row>
    <row r="4" spans="1:9" ht="35.25" customHeight="1">
      <c r="A4" s="491"/>
      <c r="B4" s="6" t="s">
        <v>122</v>
      </c>
      <c r="C4" s="6" t="s">
        <v>122</v>
      </c>
      <c r="D4" s="7" t="s">
        <v>214</v>
      </c>
      <c r="E4" s="6" t="s">
        <v>122</v>
      </c>
      <c r="F4" s="7" t="s">
        <v>214</v>
      </c>
      <c r="G4" s="10" t="s">
        <v>122</v>
      </c>
      <c r="H4" s="9"/>
      <c r="I4" s="9"/>
    </row>
    <row r="5" spans="1:9" ht="29.25" customHeight="1">
      <c r="A5" s="3" t="s">
        <v>450</v>
      </c>
      <c r="B5" s="402">
        <v>5.2</v>
      </c>
      <c r="C5" s="402">
        <v>4.6</v>
      </c>
      <c r="D5" s="402">
        <v>229.7</v>
      </c>
      <c r="E5" s="402">
        <v>11.1</v>
      </c>
      <c r="F5" s="402">
        <v>41.2</v>
      </c>
      <c r="G5" s="402">
        <v>11.4</v>
      </c>
      <c r="H5" s="9"/>
      <c r="I5" s="9"/>
    </row>
    <row r="6" spans="1:9" ht="29.25" customHeight="1">
      <c r="A6" s="3" t="s">
        <v>451</v>
      </c>
      <c r="B6" s="402">
        <v>11.5</v>
      </c>
      <c r="C6" s="402">
        <v>14.2</v>
      </c>
      <c r="D6" s="402">
        <v>586.7</v>
      </c>
      <c r="E6" s="402">
        <v>11.9</v>
      </c>
      <c r="F6" s="402">
        <v>117</v>
      </c>
      <c r="G6" s="402">
        <v>31.2</v>
      </c>
      <c r="H6" s="9"/>
      <c r="I6" s="9"/>
    </row>
    <row r="7" spans="1:9" ht="29.25" customHeight="1">
      <c r="A7" s="3" t="s">
        <v>452</v>
      </c>
      <c r="B7" s="402">
        <v>11.4</v>
      </c>
      <c r="C7" s="402">
        <v>16.1</v>
      </c>
      <c r="D7" s="402">
        <v>473.3</v>
      </c>
      <c r="E7" s="402">
        <v>12.8</v>
      </c>
      <c r="F7" s="402">
        <v>111.9</v>
      </c>
      <c r="G7" s="402">
        <v>16.1</v>
      </c>
      <c r="H7" s="9"/>
      <c r="I7" s="9"/>
    </row>
    <row r="8" spans="1:9" s="1" customFormat="1" ht="29.25" customHeight="1">
      <c r="A8" s="3" t="s">
        <v>453</v>
      </c>
      <c r="B8" s="402">
        <v>7.7</v>
      </c>
      <c r="C8" s="402">
        <v>9.5</v>
      </c>
      <c r="D8" s="402">
        <v>970.35</v>
      </c>
      <c r="E8" s="402">
        <v>11.3</v>
      </c>
      <c r="F8" s="402">
        <v>167.74</v>
      </c>
      <c r="G8" s="402">
        <v>3.2</v>
      </c>
      <c r="H8" s="11"/>
      <c r="I8" s="11"/>
    </row>
    <row r="9" spans="1:9" ht="29.25" customHeight="1">
      <c r="A9" s="3" t="s">
        <v>454</v>
      </c>
      <c r="B9" s="402">
        <v>6</v>
      </c>
      <c r="C9" s="402">
        <v>9.8</v>
      </c>
      <c r="D9" s="402">
        <v>815.24</v>
      </c>
      <c r="E9" s="402">
        <v>10.9</v>
      </c>
      <c r="F9" s="402">
        <v>98.13</v>
      </c>
      <c r="G9" s="402">
        <v>21.2</v>
      </c>
      <c r="H9" s="9"/>
      <c r="I9" s="9"/>
    </row>
    <row r="10" spans="1:9" s="1" customFormat="1" ht="29.25" customHeight="1">
      <c r="A10" s="8" t="s">
        <v>455</v>
      </c>
      <c r="B10" s="403">
        <v>7.3</v>
      </c>
      <c r="C10" s="403">
        <v>11.7</v>
      </c>
      <c r="D10" s="403">
        <v>819.92</v>
      </c>
      <c r="E10" s="403">
        <v>9.2</v>
      </c>
      <c r="F10" s="403">
        <v>98.2</v>
      </c>
      <c r="G10" s="405">
        <v>-16.6</v>
      </c>
      <c r="H10" s="11"/>
      <c r="I10" s="11"/>
    </row>
    <row r="11" spans="1:7" ht="29.25" customHeight="1">
      <c r="A11" s="3" t="s">
        <v>456</v>
      </c>
      <c r="B11" s="402">
        <v>8.3</v>
      </c>
      <c r="C11" s="402">
        <v>10.7</v>
      </c>
      <c r="D11" s="402">
        <v>239.95</v>
      </c>
      <c r="E11" s="402">
        <v>13.3</v>
      </c>
      <c r="F11" s="402">
        <v>39.57</v>
      </c>
      <c r="G11" s="402">
        <v>16.1</v>
      </c>
    </row>
    <row r="12" spans="1:7" ht="29.25" customHeight="1">
      <c r="A12" s="3" t="s">
        <v>457</v>
      </c>
      <c r="B12" s="402">
        <v>5.9</v>
      </c>
      <c r="C12" s="402">
        <v>9.6</v>
      </c>
      <c r="D12" s="402">
        <v>755.66</v>
      </c>
      <c r="E12" s="402">
        <v>11.4</v>
      </c>
      <c r="F12" s="402">
        <v>95.8</v>
      </c>
      <c r="G12" s="402">
        <v>9.9</v>
      </c>
    </row>
    <row r="13" spans="1:7" ht="29.25" customHeight="1">
      <c r="A13" s="3" t="s">
        <v>458</v>
      </c>
      <c r="B13" s="402">
        <v>9.1</v>
      </c>
      <c r="C13" s="402">
        <v>10.6</v>
      </c>
      <c r="D13" s="402">
        <v>504.04</v>
      </c>
      <c r="E13" s="402">
        <v>11.7</v>
      </c>
      <c r="F13" s="402">
        <v>77.86</v>
      </c>
      <c r="G13" s="402">
        <v>9.5</v>
      </c>
    </row>
    <row r="14" spans="1:7" ht="29.25" customHeight="1">
      <c r="A14" s="3" t="s">
        <v>459</v>
      </c>
      <c r="B14" s="402">
        <v>9</v>
      </c>
      <c r="C14" s="402">
        <v>12</v>
      </c>
      <c r="D14" s="402">
        <v>185.14</v>
      </c>
      <c r="E14" s="402">
        <v>13.1</v>
      </c>
      <c r="F14" s="402">
        <v>198.09</v>
      </c>
      <c r="G14" s="402">
        <v>2</v>
      </c>
    </row>
    <row r="15" spans="1:7" ht="29.25" customHeight="1">
      <c r="A15" s="3" t="s">
        <v>460</v>
      </c>
      <c r="B15" s="402">
        <v>5.6</v>
      </c>
      <c r="C15" s="402">
        <v>14.6</v>
      </c>
      <c r="D15" s="402">
        <v>162.22</v>
      </c>
      <c r="E15" s="402">
        <v>15.6</v>
      </c>
      <c r="F15" s="402">
        <v>222.72</v>
      </c>
      <c r="G15" s="402">
        <v>12.9</v>
      </c>
    </row>
    <row r="16" spans="1:7" ht="29.25" customHeight="1">
      <c r="A16" s="3" t="s">
        <v>461</v>
      </c>
      <c r="B16" s="402">
        <v>5.4</v>
      </c>
      <c r="C16" s="402">
        <v>2</v>
      </c>
      <c r="D16" s="402">
        <v>69.91</v>
      </c>
      <c r="E16" s="402">
        <v>9.4</v>
      </c>
      <c r="F16" s="402">
        <v>130.47</v>
      </c>
      <c r="G16" s="402">
        <v>14.7</v>
      </c>
    </row>
    <row r="17" spans="1:7" ht="29.25" customHeight="1">
      <c r="A17" s="3" t="s">
        <v>462</v>
      </c>
      <c r="B17" s="402">
        <v>9</v>
      </c>
      <c r="C17" s="402">
        <v>7.8</v>
      </c>
      <c r="D17" s="402">
        <v>380.65</v>
      </c>
      <c r="E17" s="402">
        <v>12.9</v>
      </c>
      <c r="F17" s="402">
        <v>418.41</v>
      </c>
      <c r="G17" s="402">
        <v>10.2</v>
      </c>
    </row>
    <row r="18" spans="1:7" ht="29.25" customHeight="1">
      <c r="A18" s="3" t="s">
        <v>463</v>
      </c>
      <c r="B18" s="402">
        <v>9.8</v>
      </c>
      <c r="C18" s="402">
        <v>13.2</v>
      </c>
      <c r="D18" s="402">
        <v>103.1</v>
      </c>
      <c r="E18" s="402">
        <v>16.6</v>
      </c>
      <c r="F18" s="402">
        <v>202.15</v>
      </c>
      <c r="G18" s="402">
        <v>17.7</v>
      </c>
    </row>
    <row r="19" spans="1:7" ht="29.25" customHeight="1">
      <c r="A19" s="3" t="s">
        <v>464</v>
      </c>
      <c r="B19" s="402">
        <v>6.5</v>
      </c>
      <c r="C19" s="402">
        <v>11.6</v>
      </c>
      <c r="D19" s="402">
        <v>1020.82</v>
      </c>
      <c r="E19" s="402">
        <v>9.6</v>
      </c>
      <c r="F19" s="402">
        <v>224.9</v>
      </c>
      <c r="G19" s="402">
        <v>3.1</v>
      </c>
    </row>
    <row r="20" spans="1:7" ht="29.25" customHeight="1">
      <c r="A20" s="3" t="s">
        <v>465</v>
      </c>
      <c r="B20" s="404">
        <v>-2.8</v>
      </c>
      <c r="C20" s="404">
        <v>-27.8</v>
      </c>
      <c r="D20" s="402">
        <v>905.97</v>
      </c>
      <c r="E20" s="402">
        <v>7.2</v>
      </c>
      <c r="F20" s="402">
        <v>216.42</v>
      </c>
      <c r="G20" s="402">
        <v>8.5</v>
      </c>
    </row>
    <row r="21" spans="1:7" ht="29.25" customHeight="1">
      <c r="A21" s="3" t="s">
        <v>466</v>
      </c>
      <c r="B21" s="402">
        <v>7.9</v>
      </c>
      <c r="C21" s="402">
        <v>8.8</v>
      </c>
      <c r="D21" s="402">
        <v>2027.4</v>
      </c>
      <c r="E21" s="402">
        <v>9.9</v>
      </c>
      <c r="F21" s="402">
        <v>429.42</v>
      </c>
      <c r="G21" s="402">
        <v>10.5</v>
      </c>
    </row>
  </sheetData>
  <sheetProtection/>
  <mergeCells count="5">
    <mergeCell ref="A1:G1"/>
    <mergeCell ref="F2:G2"/>
    <mergeCell ref="D3:E3"/>
    <mergeCell ref="F3:G3"/>
    <mergeCell ref="A3:A4"/>
  </mergeCells>
  <printOptions horizontalCentered="1" verticalCentered="1"/>
  <pageMargins left="0.39" right="0.39" top="0.47" bottom="0.47" header="0.51" footer="0.51"/>
  <pageSetup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33.375" style="317" customWidth="1"/>
    <col min="2" max="2" width="8.50390625" style="317" customWidth="1"/>
    <col min="3" max="3" width="13.875" style="334" customWidth="1"/>
    <col min="4" max="4" width="13.00390625" style="335" customWidth="1"/>
    <col min="5" max="16384" width="8.875" style="317" customWidth="1"/>
  </cols>
  <sheetData>
    <row r="1" spans="1:4" ht="26.25" customHeight="1">
      <c r="A1" s="413" t="s">
        <v>312</v>
      </c>
      <c r="B1" s="413"/>
      <c r="C1" s="414"/>
      <c r="D1" s="413"/>
    </row>
    <row r="2" spans="1:4" ht="18.75" customHeight="1">
      <c r="A2" s="318"/>
      <c r="B2" s="318"/>
      <c r="C2" s="415"/>
      <c r="D2" s="416"/>
    </row>
    <row r="3" spans="1:4" ht="42.75" customHeight="1">
      <c r="A3" s="8" t="s">
        <v>313</v>
      </c>
      <c r="B3" s="319" t="s">
        <v>314</v>
      </c>
      <c r="C3" s="320" t="s">
        <v>315</v>
      </c>
      <c r="D3" s="321" t="s">
        <v>316</v>
      </c>
    </row>
    <row r="4" spans="1:4" s="322" customFormat="1" ht="41.25" customHeight="1">
      <c r="A4" s="406" t="s">
        <v>317</v>
      </c>
      <c r="B4" s="407" t="s">
        <v>41</v>
      </c>
      <c r="C4" s="305">
        <f>'[14]Sheet1'!M33/10000</f>
        <v>212.5081664318</v>
      </c>
      <c r="D4" s="306">
        <f>'[14]Sheet1'!P33</f>
        <v>3.187921578493169</v>
      </c>
    </row>
    <row r="5" spans="1:4" s="104" customFormat="1" ht="41.25" customHeight="1">
      <c r="A5" s="408" t="s">
        <v>318</v>
      </c>
      <c r="B5" s="409" t="s">
        <v>41</v>
      </c>
      <c r="C5" s="305">
        <f>'[14]Sheet1'!M34/10000</f>
        <v>97.179925548</v>
      </c>
      <c r="D5" s="306">
        <f>'[14]Sheet1'!P34</f>
        <v>1.9212863032087801</v>
      </c>
    </row>
    <row r="6" spans="1:4" s="104" customFormat="1" ht="41.25" customHeight="1">
      <c r="A6" s="408" t="s">
        <v>319</v>
      </c>
      <c r="B6" s="409" t="s">
        <v>41</v>
      </c>
      <c r="C6" s="305">
        <f>'[14]Sheet1'!M35/10000</f>
        <v>8.524367775</v>
      </c>
      <c r="D6" s="306">
        <f>'[14]Sheet1'!P35</f>
        <v>1.298897239504826</v>
      </c>
    </row>
    <row r="7" spans="1:4" s="104" customFormat="1" ht="41.25" customHeight="1">
      <c r="A7" s="408" t="s">
        <v>320</v>
      </c>
      <c r="B7" s="409" t="s">
        <v>41</v>
      </c>
      <c r="C7" s="305">
        <f>'[14]Sheet1'!M36/10000</f>
        <v>54.4792347288</v>
      </c>
      <c r="D7" s="306">
        <f>'[14]Sheet1'!P36</f>
        <v>3.7820307214096793</v>
      </c>
    </row>
    <row r="8" spans="1:4" s="104" customFormat="1" ht="41.25" customHeight="1">
      <c r="A8" s="408" t="s">
        <v>321</v>
      </c>
      <c r="B8" s="409" t="s">
        <v>41</v>
      </c>
      <c r="C8" s="305">
        <f>'[14]Sheet1'!M37/10000</f>
        <v>40.49793278</v>
      </c>
      <c r="D8" s="306">
        <f>'[14]Sheet1'!P37</f>
        <v>5.125248819171113</v>
      </c>
    </row>
    <row r="9" spans="1:4" s="104" customFormat="1" ht="41.25" customHeight="1">
      <c r="A9" s="408" t="s">
        <v>322</v>
      </c>
      <c r="B9" s="409" t="s">
        <v>41</v>
      </c>
      <c r="C9" s="305">
        <f>'[14]Sheet1'!M38/10000</f>
        <v>11.8267056</v>
      </c>
      <c r="D9" s="306">
        <f>'[14]Sheet1'!P38</f>
        <v>5.599809706673997</v>
      </c>
    </row>
    <row r="10" spans="1:4" s="104" customFormat="1" ht="31.5" customHeight="1">
      <c r="A10" s="323" t="s">
        <v>323</v>
      </c>
      <c r="B10" s="324" t="s">
        <v>324</v>
      </c>
      <c r="C10" s="325">
        <v>216.43</v>
      </c>
      <c r="D10" s="325">
        <v>-1.8</v>
      </c>
    </row>
    <row r="11" spans="1:4" s="104" customFormat="1" ht="31.5" customHeight="1">
      <c r="A11" s="326" t="s">
        <v>325</v>
      </c>
      <c r="B11" s="327" t="s">
        <v>324</v>
      </c>
      <c r="C11" s="328">
        <v>4.84</v>
      </c>
      <c r="D11" s="328">
        <v>-3</v>
      </c>
    </row>
    <row r="12" spans="1:4" s="104" customFormat="1" ht="31.5" customHeight="1">
      <c r="A12" s="326" t="s">
        <v>326</v>
      </c>
      <c r="B12" s="327" t="s">
        <v>327</v>
      </c>
      <c r="C12" s="328">
        <v>861.7</v>
      </c>
      <c r="D12" s="328">
        <v>-2</v>
      </c>
    </row>
    <row r="13" spans="1:4" s="104" customFormat="1" ht="31.5" customHeight="1">
      <c r="A13" s="326" t="s">
        <v>328</v>
      </c>
      <c r="B13" s="327" t="s">
        <v>147</v>
      </c>
      <c r="C13" s="329">
        <v>13.45</v>
      </c>
      <c r="D13" s="330">
        <v>5.9</v>
      </c>
    </row>
    <row r="14" spans="1:4" ht="33.75" customHeight="1">
      <c r="A14" s="417"/>
      <c r="B14" s="417"/>
      <c r="C14" s="418"/>
      <c r="D14" s="417"/>
    </row>
    <row r="15" spans="1:4" ht="26.25" customHeight="1">
      <c r="A15" s="331"/>
      <c r="B15" s="331"/>
      <c r="C15" s="332"/>
      <c r="D15" s="333"/>
    </row>
    <row r="16" spans="1:4" ht="26.25" customHeight="1">
      <c r="A16" s="331"/>
      <c r="B16" s="331"/>
      <c r="C16" s="332"/>
      <c r="D16" s="333"/>
    </row>
  </sheetData>
  <sheetProtection/>
  <mergeCells count="3">
    <mergeCell ref="A1:D1"/>
    <mergeCell ref="C2:D2"/>
    <mergeCell ref="A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4" sqref="C14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123" customWidth="1"/>
  </cols>
  <sheetData>
    <row r="1" spans="1:4" ht="24.75">
      <c r="A1" s="413" t="s">
        <v>75</v>
      </c>
      <c r="B1" s="413"/>
      <c r="C1" s="275"/>
      <c r="D1" s="275"/>
    </row>
    <row r="2" spans="1:4" ht="15.75">
      <c r="A2" s="276"/>
      <c r="B2" s="276"/>
      <c r="D2"/>
    </row>
    <row r="3" spans="1:2" ht="24" customHeight="1">
      <c r="A3" s="8" t="s">
        <v>76</v>
      </c>
      <c r="B3" s="277" t="s">
        <v>77</v>
      </c>
    </row>
    <row r="4" spans="1:2" ht="24" customHeight="1">
      <c r="A4" s="278" t="s">
        <v>78</v>
      </c>
      <c r="B4" s="259">
        <f>'[4]Sheet1'!$G$22</f>
        <v>7.2</v>
      </c>
    </row>
    <row r="5" spans="1:2" ht="24" customHeight="1">
      <c r="A5" s="212" t="s">
        <v>79</v>
      </c>
      <c r="B5" s="261" t="s">
        <v>11</v>
      </c>
    </row>
    <row r="6" spans="1:2" ht="24" customHeight="1">
      <c r="A6" s="212" t="s">
        <v>80</v>
      </c>
      <c r="B6" s="261" t="s">
        <v>11</v>
      </c>
    </row>
    <row r="7" spans="1:2" ht="24" customHeight="1">
      <c r="A7" s="212" t="s">
        <v>81</v>
      </c>
      <c r="B7" s="261">
        <f>'[4]Sheet1'!$G$25</f>
        <v>12.4</v>
      </c>
    </row>
    <row r="8" spans="1:2" ht="24" customHeight="1">
      <c r="A8" s="212" t="s">
        <v>82</v>
      </c>
      <c r="B8" s="261">
        <f>'[4]Sheet1'!$G$26</f>
        <v>8.4</v>
      </c>
    </row>
    <row r="9" spans="1:2" ht="24" customHeight="1">
      <c r="A9" s="212" t="s">
        <v>83</v>
      </c>
      <c r="B9" s="261">
        <f>'[4]Sheet1'!$G$27</f>
        <v>-6.4</v>
      </c>
    </row>
    <row r="10" spans="1:2" ht="24" customHeight="1">
      <c r="A10" s="212" t="s">
        <v>84</v>
      </c>
      <c r="B10" s="261">
        <f>'[4]Sheet1'!$G$28</f>
        <v>-8.2</v>
      </c>
    </row>
    <row r="11" spans="1:2" ht="24" customHeight="1">
      <c r="A11" s="212" t="s">
        <v>85</v>
      </c>
      <c r="B11" s="261">
        <f>'[4]Sheet1'!$G$29</f>
        <v>10.3</v>
      </c>
    </row>
    <row r="12" spans="1:2" ht="24" customHeight="1">
      <c r="A12" s="212" t="s">
        <v>86</v>
      </c>
      <c r="B12" s="261">
        <f>'[4]Sheet1'!$G$30</f>
        <v>5.3</v>
      </c>
    </row>
    <row r="13" spans="1:2" ht="24" customHeight="1">
      <c r="A13" s="212" t="s">
        <v>87</v>
      </c>
      <c r="B13" s="261">
        <f>'[4]Sheet1'!$G$31</f>
        <v>11.7</v>
      </c>
    </row>
    <row r="14" spans="1:2" ht="24" customHeight="1">
      <c r="A14" s="212" t="s">
        <v>88</v>
      </c>
      <c r="B14" s="261">
        <f>'[4]Sheet1'!$G$32</f>
        <v>6</v>
      </c>
    </row>
    <row r="15" spans="1:2" ht="24" customHeight="1">
      <c r="A15" s="212" t="s">
        <v>89</v>
      </c>
      <c r="B15" s="261">
        <f>'[4]Sheet1'!$G$33</f>
        <v>12.2</v>
      </c>
    </row>
    <row r="16" spans="1:2" ht="24" customHeight="1">
      <c r="A16" s="212" t="s">
        <v>90</v>
      </c>
      <c r="B16" s="261">
        <f>'[4]Sheet1'!$G$34</f>
        <v>5.8</v>
      </c>
    </row>
    <row r="17" spans="1:2" ht="24" customHeight="1">
      <c r="A17" s="212" t="s">
        <v>91</v>
      </c>
      <c r="B17" s="261">
        <f>'[4]Sheet1'!$G$35</f>
        <v>5.1</v>
      </c>
    </row>
    <row r="18" spans="1:2" ht="24" customHeight="1">
      <c r="A18" s="217" t="s">
        <v>92</v>
      </c>
      <c r="B18" s="262">
        <f>'[4]Sheet1'!$G$36</f>
        <v>12.7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11" sqref="F11"/>
    </sheetView>
  </sheetViews>
  <sheetFormatPr defaultColWidth="8.00390625" defaultRowHeight="14.25"/>
  <cols>
    <col min="1" max="1" width="34.50390625" style="267" customWidth="1"/>
    <col min="2" max="2" width="13.50390625" style="0" customWidth="1"/>
  </cols>
  <sheetData>
    <row r="1" spans="1:2" s="263" customFormat="1" ht="24.75">
      <c r="A1" s="419" t="s">
        <v>93</v>
      </c>
      <c r="B1" s="419"/>
    </row>
    <row r="2" spans="1:2" s="263" customFormat="1" ht="19.5">
      <c r="A2" s="268"/>
      <c r="B2" s="269"/>
    </row>
    <row r="3" spans="1:2" s="264" customFormat="1" ht="29.25" customHeight="1">
      <c r="A3" s="270" t="s">
        <v>94</v>
      </c>
      <c r="B3" s="271" t="s">
        <v>95</v>
      </c>
    </row>
    <row r="4" spans="1:2" s="265" customFormat="1" ht="29.25" customHeight="1">
      <c r="A4" s="270" t="s">
        <v>96</v>
      </c>
      <c r="B4" s="261">
        <f>'[4]Sheet1'!G40</f>
        <v>7.6</v>
      </c>
    </row>
    <row r="5" spans="1:2" s="252" customFormat="1" ht="29.25" customHeight="1">
      <c r="A5" s="272" t="s">
        <v>97</v>
      </c>
      <c r="B5" s="261">
        <f>'[4]Sheet1'!G41</f>
        <v>11.7</v>
      </c>
    </row>
    <row r="6" spans="1:2" s="252" customFormat="1" ht="29.25" customHeight="1">
      <c r="A6" s="272" t="s">
        <v>98</v>
      </c>
      <c r="B6" s="261">
        <f>'[4]Sheet1'!G42</f>
        <v>-5.3</v>
      </c>
    </row>
    <row r="7" spans="1:2" s="252" customFormat="1" ht="29.25" customHeight="1">
      <c r="A7" s="272" t="s">
        <v>99</v>
      </c>
      <c r="B7" s="261">
        <f>'[4]Sheet1'!G43</f>
        <v>16.7</v>
      </c>
    </row>
    <row r="8" spans="1:2" s="252" customFormat="1" ht="29.25" customHeight="1">
      <c r="A8" s="272" t="s">
        <v>100</v>
      </c>
      <c r="B8" s="261">
        <f>'[4]Sheet1'!G44</f>
        <v>7</v>
      </c>
    </row>
    <row r="9" spans="1:2" s="252" customFormat="1" ht="29.25" customHeight="1">
      <c r="A9" s="272" t="s">
        <v>101</v>
      </c>
      <c r="B9" s="261">
        <f>'[4]Sheet1'!G45</f>
        <v>3.4</v>
      </c>
    </row>
    <row r="10" spans="1:2" s="266" customFormat="1" ht="29.25" customHeight="1">
      <c r="A10" s="273" t="s">
        <v>102</v>
      </c>
      <c r="B10" s="261">
        <f>'[4]Sheet1'!G46</f>
        <v>7.5</v>
      </c>
    </row>
    <row r="11" spans="1:2" s="266" customFormat="1" ht="29.25" customHeight="1">
      <c r="A11" s="273" t="s">
        <v>103</v>
      </c>
      <c r="B11" s="261">
        <f>'[4]Sheet1'!G47</f>
        <v>3.5</v>
      </c>
    </row>
    <row r="12" spans="1:2" s="266" customFormat="1" ht="29.25" customHeight="1">
      <c r="A12" s="273" t="s">
        <v>104</v>
      </c>
      <c r="B12" s="261">
        <f>'[4]Sheet1'!G48</f>
        <v>10.8</v>
      </c>
    </row>
    <row r="13" spans="1:2" s="266" customFormat="1" ht="29.25" customHeight="1">
      <c r="A13" s="273" t="s">
        <v>105</v>
      </c>
      <c r="B13" s="261">
        <f>'[4]Sheet1'!G49</f>
        <v>11.6</v>
      </c>
    </row>
    <row r="14" spans="1:2" s="266" customFormat="1" ht="29.25" customHeight="1">
      <c r="A14" s="274" t="s">
        <v>106</v>
      </c>
      <c r="B14" s="262">
        <f>'[4]Sheet1'!G50</f>
        <v>8.9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7" sqref="F7"/>
    </sheetView>
  </sheetViews>
  <sheetFormatPr defaultColWidth="8.00390625" defaultRowHeight="14.25"/>
  <cols>
    <col min="1" max="1" width="40.50390625" style="254" customWidth="1"/>
    <col min="2" max="2" width="15.50390625" style="0" customWidth="1"/>
  </cols>
  <sheetData>
    <row r="1" spans="1:2" ht="24.75">
      <c r="A1" s="420" t="s">
        <v>107</v>
      </c>
      <c r="B1" s="420"/>
    </row>
    <row r="2" spans="1:2" ht="19.5">
      <c r="A2" s="255"/>
      <c r="B2" s="256"/>
    </row>
    <row r="3" spans="1:2" s="252" customFormat="1" ht="30.75" customHeight="1">
      <c r="A3" s="8" t="s">
        <v>76</v>
      </c>
      <c r="B3" s="257" t="s">
        <v>77</v>
      </c>
    </row>
    <row r="4" spans="1:3" ht="33.75" customHeight="1">
      <c r="A4" s="258" t="s">
        <v>108</v>
      </c>
      <c r="B4" s="259">
        <f>'[4]Sheet1'!G58</f>
        <v>8.8</v>
      </c>
      <c r="C4" s="9"/>
    </row>
    <row r="5" spans="1:3" ht="33.75" customHeight="1">
      <c r="A5" s="260" t="s">
        <v>109</v>
      </c>
      <c r="B5" s="261">
        <f>'[4]Sheet1'!G59</f>
        <v>6.8</v>
      </c>
      <c r="C5" s="9"/>
    </row>
    <row r="6" spans="1:3" ht="33.75" customHeight="1">
      <c r="A6" s="260" t="s">
        <v>110</v>
      </c>
      <c r="B6" s="261">
        <f>'[4]Sheet1'!G60</f>
        <v>10.2</v>
      </c>
      <c r="C6" s="9"/>
    </row>
    <row r="7" spans="1:3" ht="33.75" customHeight="1">
      <c r="A7" s="260" t="s">
        <v>111</v>
      </c>
      <c r="B7" s="261">
        <f>'[4]Sheet1'!G61</f>
        <v>7.5</v>
      </c>
      <c r="C7" s="9"/>
    </row>
    <row r="8" spans="1:3" ht="33.75" customHeight="1">
      <c r="A8" s="260" t="s">
        <v>112</v>
      </c>
      <c r="B8" s="261">
        <f>'[4]Sheet1'!G62</f>
        <v>8.5</v>
      </c>
      <c r="C8" s="9"/>
    </row>
    <row r="9" spans="1:3" ht="33.75" customHeight="1">
      <c r="A9" s="260" t="s">
        <v>113</v>
      </c>
      <c r="B9" s="261">
        <f>'[4]Sheet1'!G63</f>
        <v>10.1</v>
      </c>
      <c r="C9" s="9"/>
    </row>
    <row r="10" spans="1:3" ht="33.75" customHeight="1">
      <c r="A10" s="260" t="s">
        <v>114</v>
      </c>
      <c r="B10" s="261">
        <f>'[4]Sheet1'!G64</f>
        <v>5.5</v>
      </c>
      <c r="C10" s="9"/>
    </row>
    <row r="11" spans="1:3" ht="33.75" customHeight="1">
      <c r="A11" s="260" t="s">
        <v>115</v>
      </c>
      <c r="B11" s="261">
        <f>'[4]Sheet1'!G65</f>
        <v>9.8</v>
      </c>
      <c r="C11" s="9"/>
    </row>
    <row r="12" spans="1:3" ht="33.75" customHeight="1">
      <c r="A12" s="260" t="s">
        <v>116</v>
      </c>
      <c r="B12" s="261">
        <f>'[4]Sheet1'!G66</f>
        <v>8</v>
      </c>
      <c r="C12" s="9"/>
    </row>
    <row r="13" spans="1:3" ht="33.75" customHeight="1">
      <c r="A13" s="260" t="s">
        <v>117</v>
      </c>
      <c r="B13" s="261">
        <f>'[4]Sheet1'!G67</f>
        <v>8.6</v>
      </c>
      <c r="C13" s="9"/>
    </row>
    <row r="14" spans="1:2" ht="33.75" customHeight="1">
      <c r="A14" s="260" t="s">
        <v>118</v>
      </c>
      <c r="B14" s="262">
        <f>'[4]Sheet1'!G68</f>
        <v>9.1</v>
      </c>
    </row>
    <row r="15" spans="1:2" s="253" customFormat="1" ht="10.5">
      <c r="A15" s="421"/>
      <c r="B15" s="421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0" sqref="F10"/>
    </sheetView>
  </sheetViews>
  <sheetFormatPr defaultColWidth="7.875" defaultRowHeight="14.25"/>
  <cols>
    <col min="1" max="1" width="20.50390625" style="238" customWidth="1"/>
    <col min="2" max="2" width="12.875" style="238" customWidth="1"/>
    <col min="3" max="3" width="11.25390625" style="238" customWidth="1"/>
    <col min="4" max="4" width="15.125" style="238" customWidth="1"/>
    <col min="5" max="5" width="9.75390625" style="238" customWidth="1"/>
    <col min="6" max="6" width="9.75390625" style="238" bestFit="1" customWidth="1"/>
    <col min="7" max="16384" width="7.875" style="238" customWidth="1"/>
  </cols>
  <sheetData>
    <row r="1" spans="1:6" ht="25.5" customHeight="1">
      <c r="A1" s="422" t="s">
        <v>119</v>
      </c>
      <c r="B1" s="422"/>
      <c r="C1" s="422"/>
      <c r="D1" s="422"/>
      <c r="E1" s="422"/>
      <c r="F1" s="422"/>
    </row>
    <row r="2" spans="1:6" ht="15.75">
      <c r="A2" s="239"/>
      <c r="B2" s="239"/>
      <c r="C2" s="239"/>
      <c r="D2" s="423"/>
      <c r="E2" s="423"/>
      <c r="F2" s="239"/>
    </row>
    <row r="3" spans="1:6" s="236" customFormat="1" ht="28.5" customHeight="1">
      <c r="A3" s="429"/>
      <c r="B3" s="424" t="s">
        <v>49</v>
      </c>
      <c r="C3" s="425"/>
      <c r="D3" s="424" t="s">
        <v>120</v>
      </c>
      <c r="E3" s="425"/>
      <c r="F3" s="240"/>
    </row>
    <row r="4" spans="1:6" s="237" customFormat="1" ht="30" customHeight="1">
      <c r="A4" s="429"/>
      <c r="B4" s="241" t="s">
        <v>121</v>
      </c>
      <c r="C4" s="241" t="s">
        <v>122</v>
      </c>
      <c r="D4" s="241" t="s">
        <v>121</v>
      </c>
      <c r="E4" s="241" t="s">
        <v>122</v>
      </c>
      <c r="F4" s="240"/>
    </row>
    <row r="5" spans="1:7" s="237" customFormat="1" ht="27.75" customHeight="1">
      <c r="A5" s="242" t="s">
        <v>123</v>
      </c>
      <c r="B5" s="243">
        <f>'[2]6'!B7</f>
        <v>1123220.0756</v>
      </c>
      <c r="C5" s="244">
        <f>'[2]6'!D7</f>
        <v>10.013496268758033</v>
      </c>
      <c r="D5" s="245">
        <f>'[2]6'!E7</f>
        <v>622280.6028</v>
      </c>
      <c r="E5" s="244">
        <f>'[2]6'!G7</f>
        <v>7.674848582927268</v>
      </c>
      <c r="F5" s="246"/>
      <c r="G5" s="247"/>
    </row>
    <row r="6" spans="1:8" s="236" customFormat="1" ht="27.75" customHeight="1">
      <c r="A6" s="248" t="s">
        <v>124</v>
      </c>
      <c r="B6" s="249">
        <f>'[2]6'!B8</f>
        <v>61120.6592</v>
      </c>
      <c r="C6" s="211">
        <f>'[2]6'!D8</f>
        <v>31.962322917734948</v>
      </c>
      <c r="D6" s="250">
        <f>'[2]6'!E8</f>
        <v>61120.6592</v>
      </c>
      <c r="E6" s="211">
        <f>'[2]6'!G8</f>
        <v>31.962322917734948</v>
      </c>
      <c r="F6" s="246"/>
      <c r="G6" s="247"/>
      <c r="H6" s="237"/>
    </row>
    <row r="7" spans="1:8" s="236" customFormat="1" ht="27.75" customHeight="1">
      <c r="A7" s="248" t="s">
        <v>125</v>
      </c>
      <c r="B7" s="249">
        <f>'[2]6'!B9</f>
        <v>518427.4362</v>
      </c>
      <c r="C7" s="211">
        <f>'[2]6'!D9</f>
        <v>5.926018602503381</v>
      </c>
      <c r="D7" s="250">
        <f>'[2]6'!E9</f>
        <v>335828.603</v>
      </c>
      <c r="E7" s="211">
        <f>'[2]6'!G9</f>
        <v>3.2112235764626726</v>
      </c>
      <c r="F7" s="246"/>
      <c r="G7" s="247"/>
      <c r="H7" s="237"/>
    </row>
    <row r="8" spans="1:8" s="236" customFormat="1" ht="27.75" customHeight="1">
      <c r="A8" s="248" t="s">
        <v>126</v>
      </c>
      <c r="B8" s="249">
        <f>'[2]6'!B10</f>
        <v>26175.964</v>
      </c>
      <c r="C8" s="211">
        <f>'[2]6'!D10</f>
        <v>14.272195582998998</v>
      </c>
      <c r="D8" s="250">
        <f>'[2]6'!E10</f>
        <v>14273.0141</v>
      </c>
      <c r="E8" s="211">
        <f>'[2]6'!G10</f>
        <v>11.00363142425785</v>
      </c>
      <c r="F8" s="246"/>
      <c r="G8" s="247"/>
      <c r="H8" s="237"/>
    </row>
    <row r="9" spans="1:8" s="236" customFormat="1" ht="27.75" customHeight="1">
      <c r="A9" s="248" t="s">
        <v>127</v>
      </c>
      <c r="B9" s="249">
        <f>'[2]6'!B11</f>
        <v>22366.4999</v>
      </c>
      <c r="C9" s="211">
        <f>'[2]6'!D11</f>
        <v>7.2704816826653085</v>
      </c>
      <c r="D9" s="250">
        <f>'[2]6'!E11</f>
        <v>5094.3387</v>
      </c>
      <c r="E9" s="211">
        <f>'[2]6'!G11</f>
        <v>-10.965738349582313</v>
      </c>
      <c r="F9" s="246"/>
      <c r="G9" s="247"/>
      <c r="H9" s="237"/>
    </row>
    <row r="10" spans="1:8" s="236" customFormat="1" ht="27.75" customHeight="1">
      <c r="A10" s="248" t="s">
        <v>128</v>
      </c>
      <c r="B10" s="249">
        <f>'[2]6'!B12</f>
        <v>82124.399</v>
      </c>
      <c r="C10" s="211">
        <f>'[2]6'!D12</f>
        <v>12.299796576779611</v>
      </c>
      <c r="D10" s="250">
        <f>'[2]6'!E12</f>
        <v>44431.6687</v>
      </c>
      <c r="E10" s="211">
        <f>'[2]6'!G12</f>
        <v>11.763644721732858</v>
      </c>
      <c r="F10" s="246"/>
      <c r="G10" s="247"/>
      <c r="H10" s="237"/>
    </row>
    <row r="11" spans="1:8" s="236" customFormat="1" ht="27.75" customHeight="1">
      <c r="A11" s="248" t="s">
        <v>129</v>
      </c>
      <c r="B11" s="249">
        <f>'[2]6'!B13</f>
        <v>56630.798</v>
      </c>
      <c r="C11" s="211">
        <f>'[2]6'!D13</f>
        <v>11.312443867908847</v>
      </c>
      <c r="D11" s="250">
        <f>'[2]6'!E13</f>
        <v>16370.9606</v>
      </c>
      <c r="E11" s="211">
        <f>'[2]6'!G13</f>
        <v>4.101336074647562</v>
      </c>
      <c r="F11" s="246"/>
      <c r="G11" s="247"/>
      <c r="H11" s="237"/>
    </row>
    <row r="12" spans="1:8" s="236" customFormat="1" ht="27.75" customHeight="1">
      <c r="A12" s="248" t="s">
        <v>130</v>
      </c>
      <c r="B12" s="249">
        <f>'[2]6'!B14</f>
        <v>75450.244</v>
      </c>
      <c r="C12" s="211">
        <f>'[2]6'!D14</f>
        <v>6.290704638585602</v>
      </c>
      <c r="D12" s="250">
        <f>'[2]6'!E14</f>
        <v>21811.7887</v>
      </c>
      <c r="E12" s="211">
        <f>'[2]6'!G14</f>
        <v>-5.845083099037316</v>
      </c>
      <c r="F12" s="246"/>
      <c r="G12" s="247"/>
      <c r="H12" s="237"/>
    </row>
    <row r="13" spans="1:8" s="236" customFormat="1" ht="27.75" customHeight="1">
      <c r="A13" s="248" t="s">
        <v>131</v>
      </c>
      <c r="B13" s="249">
        <f>'[2]6'!B15</f>
        <v>107917.1968</v>
      </c>
      <c r="C13" s="211">
        <f>'[2]6'!D15</f>
        <v>13.648813306860935</v>
      </c>
      <c r="D13" s="250">
        <f>'[2]6'!E15</f>
        <v>42609.2106</v>
      </c>
      <c r="E13" s="211">
        <f>'[2]6'!G15</f>
        <v>9.024844686740911</v>
      </c>
      <c r="F13" s="246"/>
      <c r="G13" s="247"/>
      <c r="H13" s="237"/>
    </row>
    <row r="14" spans="1:8" s="236" customFormat="1" ht="27.75" customHeight="1">
      <c r="A14" s="248" t="s">
        <v>132</v>
      </c>
      <c r="B14" s="249">
        <f>'[2]6'!B16</f>
        <v>80725.72</v>
      </c>
      <c r="C14" s="211">
        <f>'[2]6'!D16</f>
        <v>14.520630315643638</v>
      </c>
      <c r="D14" s="250">
        <f>'[2]6'!E16</f>
        <v>28994.8905</v>
      </c>
      <c r="E14" s="211">
        <f>'[2]6'!G16</f>
        <v>15.929598661568845</v>
      </c>
      <c r="F14" s="246"/>
      <c r="G14" s="247"/>
      <c r="H14" s="237"/>
    </row>
    <row r="15" spans="1:8" s="236" customFormat="1" ht="27.75" customHeight="1">
      <c r="A15" s="248" t="s">
        <v>133</v>
      </c>
      <c r="B15" s="249">
        <f>'[2]6'!B17</f>
        <v>80180.4425</v>
      </c>
      <c r="C15" s="211">
        <f>'[2]6'!D17</f>
        <v>15.758308236744343</v>
      </c>
      <c r="D15" s="250">
        <f>'[2]6'!E17</f>
        <v>47850.9537</v>
      </c>
      <c r="E15" s="211">
        <f>'[2]6'!G17</f>
        <v>17.670516211003743</v>
      </c>
      <c r="F15" s="246"/>
      <c r="G15" s="247"/>
      <c r="H15" s="237"/>
    </row>
    <row r="16" spans="1:8" s="236" customFormat="1" ht="27.75" customHeight="1">
      <c r="A16" s="251" t="s">
        <v>134</v>
      </c>
      <c r="B16" s="249">
        <f>'[2]6'!B18</f>
        <v>12100.716</v>
      </c>
      <c r="C16" s="211">
        <f>'[2]6'!D18</f>
        <v>2.690667252110284</v>
      </c>
      <c r="D16" s="250">
        <f>'[2]6'!E18</f>
        <v>3894.515</v>
      </c>
      <c r="E16" s="211">
        <f>'[2]6'!G18</f>
        <v>-8.237578297584017</v>
      </c>
      <c r="F16" s="246"/>
      <c r="G16" s="247"/>
      <c r="H16" s="237"/>
    </row>
    <row r="17" spans="1:6" ht="15.75">
      <c r="A17" s="426" t="s">
        <v>135</v>
      </c>
      <c r="B17" s="427"/>
      <c r="C17" s="427"/>
      <c r="D17" s="428"/>
      <c r="E17" s="428"/>
      <c r="F17" s="428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4" sqref="C4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3.50390625" style="0" customWidth="1"/>
    <col min="4" max="4" width="12.625" style="0" customWidth="1"/>
  </cols>
  <sheetData>
    <row r="1" spans="1:4" ht="24.75">
      <c r="A1" s="430" t="s">
        <v>136</v>
      </c>
      <c r="B1" s="430"/>
      <c r="C1" s="430"/>
      <c r="D1" s="430"/>
    </row>
    <row r="2" ht="15.75">
      <c r="D2" s="1"/>
    </row>
    <row r="3" spans="1:4" ht="32.25" customHeight="1">
      <c r="A3" s="227" t="s">
        <v>76</v>
      </c>
      <c r="B3" s="228" t="s">
        <v>137</v>
      </c>
      <c r="C3" s="92" t="s">
        <v>38</v>
      </c>
      <c r="D3" s="229" t="s">
        <v>122</v>
      </c>
    </row>
    <row r="4" spans="1:4" ht="29.25" customHeight="1">
      <c r="A4" s="230" t="s">
        <v>138</v>
      </c>
      <c r="B4" s="231" t="s">
        <v>139</v>
      </c>
      <c r="C4" s="232">
        <f>'[8]9月'!E4</f>
        <v>6511.3279999999995</v>
      </c>
      <c r="D4" s="118">
        <f>'[8]9月'!M4</f>
        <v>-9.259977206741667</v>
      </c>
    </row>
    <row r="5" spans="1:4" ht="29.25" customHeight="1">
      <c r="A5" s="233" t="s">
        <v>140</v>
      </c>
      <c r="B5" s="234" t="s">
        <v>139</v>
      </c>
      <c r="C5" s="232">
        <f>'[8]9月'!E5</f>
        <v>6505.83</v>
      </c>
      <c r="D5" s="118">
        <f>'[8]9月'!M5</f>
        <v>-9.307956741023276</v>
      </c>
    </row>
    <row r="6" spans="1:4" ht="29.25" customHeight="1">
      <c r="A6" s="233" t="s">
        <v>141</v>
      </c>
      <c r="B6" s="234" t="s">
        <v>139</v>
      </c>
      <c r="C6" s="232">
        <f>'[8]9月'!E6</f>
        <v>5.498</v>
      </c>
      <c r="D6" s="118">
        <f>'[8]9月'!M6</f>
        <v>142.63018534863195</v>
      </c>
    </row>
    <row r="7" spans="1:4" ht="29.25" customHeight="1">
      <c r="A7" s="215" t="s">
        <v>142</v>
      </c>
      <c r="B7" s="231" t="s">
        <v>143</v>
      </c>
      <c r="C7" s="232">
        <f>'[8]9月'!E7</f>
        <v>342356.63</v>
      </c>
      <c r="D7" s="118">
        <f>'[8]9月'!M7</f>
        <v>-9.889396446880866</v>
      </c>
    </row>
    <row r="8" spans="1:4" ht="29.25" customHeight="1">
      <c r="A8" s="233" t="s">
        <v>144</v>
      </c>
      <c r="B8" s="234" t="s">
        <v>143</v>
      </c>
      <c r="C8" s="232">
        <f>'[8]9月'!E8</f>
        <v>342263.21</v>
      </c>
      <c r="D8" s="118">
        <f>'[8]9月'!M8</f>
        <v>-9.903985177915189</v>
      </c>
    </row>
    <row r="9" spans="1:4" ht="29.25" customHeight="1">
      <c r="A9" s="233" t="s">
        <v>145</v>
      </c>
      <c r="B9" s="234" t="s">
        <v>143</v>
      </c>
      <c r="C9" s="232">
        <f>'[8]9月'!E9</f>
        <v>93.42</v>
      </c>
      <c r="D9" s="118">
        <f>'[8]9月'!M9</f>
        <v>121.53399605402942</v>
      </c>
    </row>
    <row r="10" spans="1:4" ht="29.25" customHeight="1">
      <c r="A10" s="230" t="s">
        <v>146</v>
      </c>
      <c r="B10" s="231" t="s">
        <v>147</v>
      </c>
      <c r="C10" s="232">
        <f>'[8]9月'!E10</f>
        <v>24439.1251</v>
      </c>
      <c r="D10" s="118">
        <f>'[8]9月'!M10</f>
        <v>9.725001120074666</v>
      </c>
    </row>
    <row r="11" spans="1:4" ht="29.25" customHeight="1">
      <c r="A11" s="233" t="s">
        <v>148</v>
      </c>
      <c r="B11" s="234" t="s">
        <v>147</v>
      </c>
      <c r="C11" s="232">
        <f>'[8]9月'!E11</f>
        <v>18034.56</v>
      </c>
      <c r="D11" s="118">
        <f>'[8]9月'!M11</f>
        <v>12.372281284620684</v>
      </c>
    </row>
    <row r="12" spans="1:4" ht="29.25" customHeight="1">
      <c r="A12" s="233" t="s">
        <v>149</v>
      </c>
      <c r="B12" s="234" t="s">
        <v>147</v>
      </c>
      <c r="C12" s="232">
        <f>'[8]9月'!E12</f>
        <v>6404.5651</v>
      </c>
      <c r="D12" s="118">
        <f>'[8]9月'!M12</f>
        <v>2.898979164779192</v>
      </c>
    </row>
    <row r="13" spans="1:4" ht="29.25" customHeight="1">
      <c r="A13" s="215" t="s">
        <v>150</v>
      </c>
      <c r="B13" s="231" t="s">
        <v>151</v>
      </c>
      <c r="C13" s="232">
        <f>'[8]9月'!E13</f>
        <v>3235178.3512</v>
      </c>
      <c r="D13" s="118">
        <f>'[8]9月'!M13</f>
        <v>8.93777070025989</v>
      </c>
    </row>
    <row r="14" spans="1:4" ht="29.25" customHeight="1">
      <c r="A14" s="233" t="s">
        <v>152</v>
      </c>
      <c r="B14" s="234" t="s">
        <v>151</v>
      </c>
      <c r="C14" s="232">
        <f>'[8]9月'!E14</f>
        <v>2743996.51</v>
      </c>
      <c r="D14" s="118">
        <f>'[8]9月'!M14</f>
        <v>9.70009096363897</v>
      </c>
    </row>
    <row r="15" spans="1:4" ht="29.25" customHeight="1">
      <c r="A15" s="233" t="s">
        <v>153</v>
      </c>
      <c r="B15" s="234" t="s">
        <v>151</v>
      </c>
      <c r="C15" s="232">
        <f>'[8]9月'!E15</f>
        <v>491181.8412</v>
      </c>
      <c r="D15" s="118">
        <f>'[8]9月'!M15</f>
        <v>4.866693816757888</v>
      </c>
    </row>
    <row r="16" spans="1:4" ht="29.25" customHeight="1">
      <c r="A16" s="215" t="s">
        <v>154</v>
      </c>
      <c r="B16" s="231" t="s">
        <v>147</v>
      </c>
      <c r="C16" s="232">
        <f>'[8]9月'!E16</f>
        <v>7705.9094</v>
      </c>
      <c r="D16" s="118">
        <f>'[8]9月'!M16</f>
        <v>-1.2915915254056216</v>
      </c>
    </row>
    <row r="17" spans="1:4" ht="29.25" customHeight="1">
      <c r="A17" s="217" t="s">
        <v>155</v>
      </c>
      <c r="B17" s="235" t="s">
        <v>156</v>
      </c>
      <c r="C17" s="232">
        <f>'[8]9月'!E17</f>
        <v>357500</v>
      </c>
      <c r="D17" s="118">
        <f>'[8]9月'!M17</f>
        <v>10.51534153877543</v>
      </c>
    </row>
    <row r="18" spans="1:4" ht="15.75">
      <c r="A18" s="431" t="s">
        <v>157</v>
      </c>
      <c r="B18" s="431"/>
      <c r="C18" s="431"/>
      <c r="D18" s="431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4" sqref="J14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9" bestFit="1" customWidth="1"/>
  </cols>
  <sheetData>
    <row r="1" spans="1:4" ht="24.75">
      <c r="A1" s="430" t="s">
        <v>54</v>
      </c>
      <c r="B1" s="430"/>
      <c r="C1" s="153"/>
      <c r="D1" s="153"/>
    </row>
    <row r="3" spans="1:2" ht="17.25">
      <c r="A3" s="126"/>
      <c r="B3" s="220"/>
    </row>
    <row r="4" spans="1:4" ht="24.75" customHeight="1">
      <c r="A4" s="221" t="s">
        <v>76</v>
      </c>
      <c r="B4" s="222" t="s">
        <v>122</v>
      </c>
      <c r="D4"/>
    </row>
    <row r="5" spans="1:2" s="104" customFormat="1" ht="23.25" customHeight="1">
      <c r="A5" s="223" t="s">
        <v>158</v>
      </c>
      <c r="B5" s="225">
        <f>'[9]T020447_1'!E6</f>
        <v>11.6</v>
      </c>
    </row>
    <row r="6" spans="1:2" s="104" customFormat="1" ht="23.25" customHeight="1">
      <c r="A6" s="224" t="s">
        <v>159</v>
      </c>
      <c r="B6" s="225" t="str">
        <f>'[9]T020447_1'!E7</f>
        <v>  </v>
      </c>
    </row>
    <row r="7" spans="1:2" s="104" customFormat="1" ht="23.25" customHeight="1">
      <c r="A7" s="224" t="s">
        <v>160</v>
      </c>
      <c r="B7" s="225">
        <f>'[9]T020447_1'!E8</f>
        <v>-6.7</v>
      </c>
    </row>
    <row r="8" spans="1:2" s="104" customFormat="1" ht="23.25" customHeight="1">
      <c r="A8" s="224" t="s">
        <v>161</v>
      </c>
      <c r="B8" s="225">
        <f>'[9]T020447_1'!E9</f>
        <v>28.6</v>
      </c>
    </row>
    <row r="9" spans="1:2" s="104" customFormat="1" ht="23.25" customHeight="1">
      <c r="A9" s="224" t="s">
        <v>162</v>
      </c>
      <c r="B9" s="225">
        <f>'[9]T020447_1'!E10</f>
        <v>33.8</v>
      </c>
    </row>
    <row r="10" spans="1:2" s="104" customFormat="1" ht="23.25" customHeight="1">
      <c r="A10" s="224" t="s">
        <v>163</v>
      </c>
      <c r="B10" s="225" t="str">
        <f>'[9]T020447_1'!E11</f>
        <v>  </v>
      </c>
    </row>
    <row r="11" spans="1:2" s="104" customFormat="1" ht="23.25" customHeight="1">
      <c r="A11" s="224" t="s">
        <v>164</v>
      </c>
      <c r="B11" s="225">
        <f>'[9]T020447_1'!E12</f>
        <v>-13.7</v>
      </c>
    </row>
    <row r="12" spans="1:2" s="104" customFormat="1" ht="23.25" customHeight="1">
      <c r="A12" s="224" t="s">
        <v>165</v>
      </c>
      <c r="B12" s="225">
        <f>'[9]T020447_1'!E13</f>
        <v>12.1</v>
      </c>
    </row>
    <row r="13" spans="1:2" s="104" customFormat="1" ht="23.25" customHeight="1">
      <c r="A13" s="224" t="s">
        <v>166</v>
      </c>
      <c r="B13" s="225" t="str">
        <f>'[9]T020447_1'!E14</f>
        <v>  </v>
      </c>
    </row>
    <row r="14" spans="1:2" s="104" customFormat="1" ht="23.25" customHeight="1">
      <c r="A14" s="224" t="s">
        <v>167</v>
      </c>
      <c r="B14" s="225">
        <f>'[9]T020447_1'!E15</f>
        <v>-17.1</v>
      </c>
    </row>
    <row r="15" spans="1:2" s="104" customFormat="1" ht="23.25" customHeight="1">
      <c r="A15" s="224" t="s">
        <v>168</v>
      </c>
      <c r="B15" s="225">
        <f>'[9]T020447_1'!E16</f>
        <v>38.7</v>
      </c>
    </row>
    <row r="16" spans="1:2" s="104" customFormat="1" ht="23.25" customHeight="1">
      <c r="A16" s="224" t="s">
        <v>169</v>
      </c>
      <c r="B16" s="225">
        <f>'[9]T020447_1'!E17</f>
        <v>-0.1</v>
      </c>
    </row>
    <row r="17" spans="1:2" s="104" customFormat="1" ht="23.25" customHeight="1">
      <c r="A17" s="224" t="s">
        <v>170</v>
      </c>
      <c r="B17" s="225" t="str">
        <f>'[9]T020447_1'!E18</f>
        <v>  </v>
      </c>
    </row>
    <row r="18" spans="1:4" s="104" customFormat="1" ht="22.5" customHeight="1">
      <c r="A18" s="224" t="s">
        <v>171</v>
      </c>
      <c r="B18" s="225">
        <f>'[9]T020447_1'!E19</f>
        <v>19.4</v>
      </c>
      <c r="C18"/>
      <c r="D18" s="9"/>
    </row>
    <row r="19" spans="1:5" ht="22.5" customHeight="1">
      <c r="A19" s="224" t="s">
        <v>172</v>
      </c>
      <c r="B19" s="225">
        <f>'[9]T020447_1'!E20</f>
        <v>34.9</v>
      </c>
      <c r="E19" s="104"/>
    </row>
    <row r="20" spans="1:5" ht="22.5" customHeight="1">
      <c r="A20" s="224" t="s">
        <v>173</v>
      </c>
      <c r="B20" s="225">
        <f>'[9]T020447_1'!E21</f>
        <v>70.9</v>
      </c>
      <c r="E20" s="104"/>
    </row>
    <row r="21" spans="1:5" ht="22.5" customHeight="1">
      <c r="A21" s="224" t="s">
        <v>174</v>
      </c>
      <c r="B21" s="225">
        <f>'[9]T020447_1'!E22</f>
        <v>39.5</v>
      </c>
      <c r="E21" s="104"/>
    </row>
    <row r="22" spans="1:5" ht="22.5" customHeight="1">
      <c r="A22" s="224" t="s">
        <v>175</v>
      </c>
      <c r="B22" s="225">
        <f>'[9]T020447_1'!E23</f>
        <v>84.1</v>
      </c>
      <c r="E22" s="104"/>
    </row>
    <row r="23" spans="1:5" s="219" customFormat="1" ht="22.5" customHeight="1">
      <c r="A23" s="224" t="s">
        <v>176</v>
      </c>
      <c r="B23" s="225">
        <f>'[9]T020447_1'!E26</f>
        <v>31.8</v>
      </c>
      <c r="C23"/>
      <c r="D23" s="9"/>
      <c r="E23" s="104"/>
    </row>
    <row r="24" spans="1:5" s="219" customFormat="1" ht="22.5" customHeight="1">
      <c r="A24" s="224" t="s">
        <v>177</v>
      </c>
      <c r="B24" s="225">
        <f>'[9]T020447_1'!E27</f>
        <v>-12.8</v>
      </c>
      <c r="C24"/>
      <c r="D24" s="9"/>
      <c r="E24" s="104"/>
    </row>
    <row r="25" spans="1:5" s="219" customFormat="1" ht="22.5" customHeight="1">
      <c r="A25" s="224" t="s">
        <v>178</v>
      </c>
      <c r="B25" s="225">
        <f>'[9]T020447_1'!E28</f>
        <v>-17.1</v>
      </c>
      <c r="C25"/>
      <c r="D25" s="9"/>
      <c r="E25" s="104"/>
    </row>
    <row r="26" spans="1:5" ht="22.5" customHeight="1">
      <c r="A26" s="224" t="s">
        <v>179</v>
      </c>
      <c r="B26" s="225">
        <f>'[9]T020447_1'!E29</f>
        <v>24.4</v>
      </c>
      <c r="E26" s="104"/>
    </row>
    <row r="27" spans="1:5" ht="17.25">
      <c r="A27" s="224" t="s">
        <v>180</v>
      </c>
      <c r="B27" s="225" t="str">
        <f>'[9]T020447_1'!E30</f>
        <v>  </v>
      </c>
      <c r="E27" s="104"/>
    </row>
    <row r="28" spans="1:5" ht="17.25">
      <c r="A28" s="224" t="s">
        <v>181</v>
      </c>
      <c r="B28" s="225">
        <f>'[9]T020447_1'!E31</f>
        <v>35.2</v>
      </c>
      <c r="E28" s="104"/>
    </row>
    <row r="29" spans="1:5" ht="17.25">
      <c r="A29" s="224" t="s">
        <v>182</v>
      </c>
      <c r="B29" s="225">
        <f>'[9]T020447_1'!E32</f>
        <v>-56.8</v>
      </c>
      <c r="E29" s="104"/>
    </row>
    <row r="30" spans="1:5" ht="17.25">
      <c r="A30" s="224" t="s">
        <v>183</v>
      </c>
      <c r="B30" s="225">
        <f>'[9]T020447_1'!E33</f>
        <v>-3.9</v>
      </c>
      <c r="E30" s="104"/>
    </row>
    <row r="31" spans="1:5" ht="17.25">
      <c r="A31" s="226" t="s">
        <v>184</v>
      </c>
      <c r="B31" s="225">
        <f>'[9]T020447_1'!E34</f>
        <v>-29.7</v>
      </c>
      <c r="E31" s="104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2018-07-19T08:06:54Z</cp:lastPrinted>
  <dcterms:created xsi:type="dcterms:W3CDTF">2003-01-07T10:46:14Z</dcterms:created>
  <dcterms:modified xsi:type="dcterms:W3CDTF">2018-11-06T02:33:12Z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